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<sst xmlns="http://schemas.openxmlformats.org/spreadsheetml/2006/main" uniqueCount="121">
  <si>
    <t>ООО "Компания ВЕСТ"</t>
  </si>
  <si>
    <t>г. Воронеж, ул. Остужева, 66а</t>
  </si>
  <si>
    <t>ИНН: 3666049815</t>
  </si>
  <si>
    <t>e-mail: info@ooowest.ru</t>
  </si>
  <si>
    <t>КПП:366101001</t>
  </si>
  <si>
    <t>Тел. +7 (473) 244-64-64</t>
  </si>
  <si>
    <t>www.ooowest.ru</t>
  </si>
  <si>
    <t>Дата генерации файла:</t>
  </si>
  <si>
    <t>20.01.2025</t>
  </si>
  <si>
    <t>картинка</t>
  </si>
  <si>
    <t>Код товара</t>
  </si>
  <si>
    <t>Наименование</t>
  </si>
  <si>
    <t>цена</t>
  </si>
  <si>
    <t>Вентилятор канальный TYPHOON D125 2SP</t>
  </si>
  <si>
    <t>Вентилятор осевой каналный VP4 D100</t>
  </si>
  <si>
    <t>Вентилятор осевой канальный VP5 D125</t>
  </si>
  <si>
    <t>Вентилятор TDM 100</t>
  </si>
  <si>
    <t>Вентилятор TDM 200</t>
  </si>
  <si>
    <t>Колено круглое 10ККП 45 00002726</t>
  </si>
  <si>
    <t>Колено круглое 125ККП 00021236</t>
  </si>
  <si>
    <t>Колено плоское разноугловое 60120КРП 00017956</t>
  </si>
  <si>
    <t>Колено плоское вертикальное 60120КВП 00017955</t>
  </si>
  <si>
    <t>Колено круглое 100ККП 00017944</t>
  </si>
  <si>
    <t>Колено плоское горизонтальное 60120КГП 00017954</t>
  </si>
  <si>
    <t>Колено круглое 12,5ККП 45 00002111</t>
  </si>
  <si>
    <t>Редуктор эксцентриковый 1012,5 РЭП 00002366</t>
  </si>
  <si>
    <t>Тройник круглый 125ТП 00001894</t>
  </si>
  <si>
    <t>Тройник плоский с выходом на фитинг 60120 ТФ100П 00017957</t>
  </si>
  <si>
    <t>Тройник круглый 100ТП 00017943</t>
  </si>
  <si>
    <t>Соединитель прямой плоского канала с круглым 60120СП100КП 00017952</t>
  </si>
  <si>
    <t>Соединитель 100СКП 00017941</t>
  </si>
  <si>
    <t>Соединитель угловой плоского канала с круглым 60120 СК100ФП 00021201</t>
  </si>
  <si>
    <t>Соединитель плоский 60120СКП 00017946</t>
  </si>
  <si>
    <t>Решётка металическая 150*150ВРС 00017138</t>
  </si>
  <si>
    <t>Решётка П1515Р 00011310</t>
  </si>
  <si>
    <t>Решётка П1724С 00011300</t>
  </si>
  <si>
    <t>Решётка П1919С 00011301</t>
  </si>
  <si>
    <t>Решётка металлическая 200*200ВРС 00017140</t>
  </si>
  <si>
    <t>Решетка-дверца П2030ДФ 00011372</t>
  </si>
  <si>
    <t>Решётка П2525P 00011315</t>
  </si>
  <si>
    <t>Решетка-дверца П3030ДФ 00011373</t>
  </si>
  <si>
    <t>Решётка N12 190*190 00017582</t>
  </si>
  <si>
    <t>Решётка круглая ПКР195/150 00011365</t>
  </si>
  <si>
    <t>Решётка П2323С 00011303</t>
  </si>
  <si>
    <t>Накладка прямоугольная 612НПП 00001892612</t>
  </si>
  <si>
    <t>Держатель плоского канала 60120ДКП 00017960</t>
  </si>
  <si>
    <t>Анемостат приточно вытяжной А100Ф 00021242</t>
  </si>
  <si>
    <t>Обратный клапан Эвент100 00018488</t>
  </si>
  <si>
    <t>Люк пластиковый 1520ЛП 00011375</t>
  </si>
  <si>
    <t>Люк пластиковый 2020ЛП 00011376</t>
  </si>
  <si>
    <t>Люк пластиковый 2025ЛП 00011377</t>
  </si>
  <si>
    <t>Люк пластиковый 2040ЛП 00002803</t>
  </si>
  <si>
    <t>Канал вентиляционный круглый 100В 00017921</t>
  </si>
  <si>
    <t>Канал вентиляционный круглый 100В1 00017922</t>
  </si>
  <si>
    <t>Канал вентиляционный круглый 125В 00017925</t>
  </si>
  <si>
    <t>Канал вентиляционный круглый 125В1 00017926</t>
  </si>
  <si>
    <t>Канал вентиляционный прямоугольный 60120В1 00017938</t>
  </si>
  <si>
    <t>Канал вентиляционный прямоугольный 60120В 00017937</t>
  </si>
  <si>
    <t>Люк пластиковый 3030ЛП 00002805</t>
  </si>
  <si>
    <t>Анемостат приточно вытяжной А125Ф 00021243</t>
  </si>
  <si>
    <t>Настенная пластина 100НКП 00017963</t>
  </si>
  <si>
    <t>Настенная пластина 125НКП 00017964</t>
  </si>
  <si>
    <t>Люк пластиковый 1515ЛП 00011374</t>
  </si>
  <si>
    <t>Решётка П2121P 00011313</t>
  </si>
  <si>
    <t>Люк пластиковый 2030ЛП 00011378</t>
  </si>
  <si>
    <t>Решётка Э1515Н 00013010</t>
  </si>
  <si>
    <t>Обратный клапан Эвент120 00018489</t>
  </si>
  <si>
    <t>Люк пластиковый 3040ЛП 00002806</t>
  </si>
  <si>
    <t>Решётка круглая с фланцем ПКР145/100 00011363</t>
  </si>
  <si>
    <t>Решётка круглая с фланцем ПКР170/125 00011364</t>
  </si>
  <si>
    <t>Площадка торц.ТППУ100/110 00021259</t>
  </si>
  <si>
    <t>Вентилятор осевой DISC 5 BB D125</t>
  </si>
  <si>
    <t>Люк пластиковый 2530ЛП 00002804</t>
  </si>
  <si>
    <t>Соединитель круглый обратный клапан 100СКПО 00017942</t>
  </si>
  <si>
    <t>Соединитель плоский с обратным клапаном 60120СКПО 00017948</t>
  </si>
  <si>
    <t>Площадка торцевая ТППР115/120 с решеткой 180*250</t>
  </si>
  <si>
    <t>Канал вентиляционный круглый 100В2 00017924</t>
  </si>
  <si>
    <t>Вентилятор осевой DISC 4 BB D100</t>
  </si>
  <si>
    <t>Площадка торц.ТППРУ125/130 с реш.180*250 00002162</t>
  </si>
  <si>
    <t>Площадка торц.ТППРУ115/120 с реш.180*250 00002965</t>
  </si>
  <si>
    <t>Вентилятор ЕЕ125 E-EXTRA 00017557</t>
  </si>
  <si>
    <t>Площадка торцевая ТППУ115/1201 00021260</t>
  </si>
  <si>
    <t>Площадка торцевая ТПП125 00021261</t>
  </si>
  <si>
    <t>Площадка торцевая ТПП612В 00002961</t>
  </si>
  <si>
    <t>Площадка торцевая ТПП612Г 00002962</t>
  </si>
  <si>
    <t>Решетка Э1318Н неразъемная 130*180 00013009</t>
  </si>
  <si>
    <t>Решетка Э1725Н неразъемная 170*250 00013011</t>
  </si>
  <si>
    <t>Решетка Э1919Н неразъемная 190*190 00013013</t>
  </si>
  <si>
    <t>Канал вентиляционный 60120В1,5 00017939</t>
  </si>
  <si>
    <t>Вентилятор ЕK125 E-EXTRA 00017566</t>
  </si>
  <si>
    <t>Вентилятор Perfecto 100K 00020112</t>
  </si>
  <si>
    <t>Решетка МД1717 00002849</t>
  </si>
  <si>
    <t>Решетка МД1717Р 00021228</t>
  </si>
  <si>
    <t>Решетка МД2232Р 00021232</t>
  </si>
  <si>
    <t>Решетка МД2727Р 00020998</t>
  </si>
  <si>
    <t>Площадка торц.ТППРУ100/110 с реш. 00002161</t>
  </si>
  <si>
    <t>Тепловентилятор электрический Oasis SB-20R</t>
  </si>
  <si>
    <t>Кондиционер RAC-SM20HP FUNAI SAMURAI</t>
  </si>
  <si>
    <t>Кондиционер RAC-SM35HP FUNAI SAMURAI</t>
  </si>
  <si>
    <t>Кондиционер RC-GL22HN ROYAL CLIMA GLORIA</t>
  </si>
  <si>
    <t>Кондиционер RC-GL28HN ROYAL CLIMA GLORIA</t>
  </si>
  <si>
    <t>Кондиционер XG-EF21RHA XIGMA EXTRAFORCE</t>
  </si>
  <si>
    <t>Кондиционер XG-EF27RHA XIGMA EXTRAFORCE</t>
  </si>
  <si>
    <t>Кондиционер XG-EF35RHA XIGMA EXTRAFORCE</t>
  </si>
  <si>
    <t>Вентилятор напольный Centek СТ-5004 голубой</t>
  </si>
  <si>
    <t>Конвектор электрический Умный Выбор УКЭ-АС1000М</t>
  </si>
  <si>
    <t>Конвектор электрический Умный Выбор УКЭ-АС2000М</t>
  </si>
  <si>
    <t>Регулятор скорости PC-H накладной 2.5A</t>
  </si>
  <si>
    <t>Тепловентилятор EFH-R2000DS-WT EcoStar</t>
  </si>
  <si>
    <t>Конвектор электрический черный FLORI Meccanico REC-FRBR1500 Royal Clima</t>
  </si>
  <si>
    <t>Конвектор электрический белый FLORI Meccanico REC-FRWG1500 Royal Clima</t>
  </si>
  <si>
    <t>Кондиционер RC-GL35HN ROYAL CLIMA GLORIA</t>
  </si>
  <si>
    <t>Вентилятор осевой E100SC D100</t>
  </si>
  <si>
    <t>Вентилятор осевой E100S D100</t>
  </si>
  <si>
    <t>Вентилятор осевой ERA 5C D125</t>
  </si>
  <si>
    <t>Вентилятор накладной А4 D100</t>
  </si>
  <si>
    <t>Вентилятор накладной А5 D125 AURAMAX</t>
  </si>
  <si>
    <t>Вентилятор осевой ERA 5C-02 D125</t>
  </si>
  <si>
    <t>Кондиционер RAC-SM25HP FUNAI SAMURAI</t>
  </si>
  <si>
    <t>Масляный радиатор OS-15 Оазис 7 секций</t>
  </si>
  <si>
    <t>Масляный радиатор OS-20 Оазис 9 секций</t>
  </si>
</sst>
</file>

<file path=xl/styles.xml><?xml version="1.0" encoding="utf-8"?>
<styleSheet xmlns="http://schemas.openxmlformats.org/spreadsheetml/2006/main" xml:space="preserve">
  <numFmts count="1">
    <numFmt numFmtId="164" formatCode="[$-F800]dddd\,\ mmmm\ dd\,\ yyyy"/>
  </numFmts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single"/>
      <sz val="11"/>
      <color rgb="FF0563C1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tru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1">
      <alignment horizontal="center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49" fillId="0" borderId="0" applyFont="0" applyNumberFormat="1" applyFill="0" applyBorder="0" applyAlignment="1">
      <alignment horizontal="center" vertical="center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1" fillId="0" borderId="0" applyFont="0" applyNumberFormat="1" applyFill="0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208.png"/><Relationship Id="rId2" Type="http://schemas.openxmlformats.org/officeDocument/2006/relationships/image" Target="../media/000370000000000100_11209.jpg"/><Relationship Id="rId3" Type="http://schemas.openxmlformats.org/officeDocument/2006/relationships/image" Target="../media/000370000000000200_11210.jpg"/><Relationship Id="rId4" Type="http://schemas.openxmlformats.org/officeDocument/2006/relationships/image" Target="../media/000370000000000300_11211.jpg"/><Relationship Id="rId5" Type="http://schemas.openxmlformats.org/officeDocument/2006/relationships/image" Target="../media/ventilyator_tdm_1001212.jpg"/><Relationship Id="rId6" Type="http://schemas.openxmlformats.org/officeDocument/2006/relationships/image" Target="../media/ventilyator_tdm_2001213.jpg"/><Relationship Id="rId7" Type="http://schemas.openxmlformats.org/officeDocument/2006/relationships/image" Target="../media/koleno_krugloe_10kkp_45_000027261214.jpg"/><Relationship Id="rId8" Type="http://schemas.openxmlformats.org/officeDocument/2006/relationships/image" Target="../media/koleno_krugloe_125kkp_000212361215.jpg"/><Relationship Id="rId9" Type="http://schemas.openxmlformats.org/officeDocument/2006/relationships/image" Target="../media/koleno_ploskoe_raznouglovoe_60120krp_000179561216.jpg"/><Relationship Id="rId10" Type="http://schemas.openxmlformats.org/officeDocument/2006/relationships/image" Target="../media/koleno_ploskoe_vertikalnoe_60120kvp_000179551217.jpg"/><Relationship Id="rId11" Type="http://schemas.openxmlformats.org/officeDocument/2006/relationships/image" Target="../media/koleno_krugloe_100kkp_000179441218.jpg"/><Relationship Id="rId12" Type="http://schemas.openxmlformats.org/officeDocument/2006/relationships/image" Target="../media/koleno_ploskoe_gorizontalnoe_60120kgp_000179541219.jpg"/><Relationship Id="rId13" Type="http://schemas.openxmlformats.org/officeDocument/2006/relationships/image" Target="../media/koleno_krugloe_12_5kkp_45_000021111220.jpg"/><Relationship Id="rId14" Type="http://schemas.openxmlformats.org/officeDocument/2006/relationships/image" Target="../media/reduktor_ekstsentrikovyy_1012_5_rep_000023661221.jpg"/><Relationship Id="rId15" Type="http://schemas.openxmlformats.org/officeDocument/2006/relationships/image" Target="../media/troynik_kruglyy_125tp_000018941222.jpg"/><Relationship Id="rId16" Type="http://schemas.openxmlformats.org/officeDocument/2006/relationships/image" Target="../media/troynik_ploskiy_s_vykhodom_na_fiting_60120_tf100p_000179571223.jpg"/><Relationship Id="rId17" Type="http://schemas.openxmlformats.org/officeDocument/2006/relationships/image" Target="../media/troynik_kruglyy_100tp_000179431224.jpg"/><Relationship Id="rId18" Type="http://schemas.openxmlformats.org/officeDocument/2006/relationships/image" Target="../media/soedinitel_pryamoy_ploskogo_kanala_s_kruglym_60120sp100kp_000179521225.jpg"/><Relationship Id="rId19" Type="http://schemas.openxmlformats.org/officeDocument/2006/relationships/image" Target="../media/soedinitel_100skp_000179411226.jpg"/><Relationship Id="rId20" Type="http://schemas.openxmlformats.org/officeDocument/2006/relationships/image" Target="../media/soedinitel_uglovoy_ploskogo_kanala_s_kruglym_60120_sk100fp_000212011227.jpg"/><Relationship Id="rId21" Type="http://schemas.openxmlformats.org/officeDocument/2006/relationships/image" Target="../media/soedinitel_ploskiy_60120skp_000179461228.jpg"/><Relationship Id="rId22" Type="http://schemas.openxmlformats.org/officeDocument/2006/relationships/image" Target="../media/reshyetka_metalicheskaya_150_150vrs_000171381229.jpg"/><Relationship Id="rId23" Type="http://schemas.openxmlformats.org/officeDocument/2006/relationships/image" Target="../media/reshyetka_p1515r_000113101230.jpg"/><Relationship Id="rId24" Type="http://schemas.openxmlformats.org/officeDocument/2006/relationships/image" Target="../media/reshyetka_p1724s_000113001231.jpg"/><Relationship Id="rId25" Type="http://schemas.openxmlformats.org/officeDocument/2006/relationships/image" Target="../media/reshyetka_p1919s_000113011232.jpg"/><Relationship Id="rId26" Type="http://schemas.openxmlformats.org/officeDocument/2006/relationships/image" Target="../media/reshyetka_metallicheskaya_200_200vrs_000171401233.jpg"/><Relationship Id="rId27" Type="http://schemas.openxmlformats.org/officeDocument/2006/relationships/image" Target="../media/reshetka_dvertsa_p2030df_000113721234.jpg"/><Relationship Id="rId28" Type="http://schemas.openxmlformats.org/officeDocument/2006/relationships/image" Target="../media/reshyetka_p2525p_000113151235.jpg"/><Relationship Id="rId29" Type="http://schemas.openxmlformats.org/officeDocument/2006/relationships/image" Target="../media/reshetka_dvertsa_p3030df_000113731236.jpg"/><Relationship Id="rId30" Type="http://schemas.openxmlformats.org/officeDocument/2006/relationships/image" Target="../media/reshyetka_n12_190_190_000175821237.jpg"/><Relationship Id="rId31" Type="http://schemas.openxmlformats.org/officeDocument/2006/relationships/image" Target="../media/reshyetka_kruglaya_pkr195_150_000113651238.jpg"/><Relationship Id="rId32" Type="http://schemas.openxmlformats.org/officeDocument/2006/relationships/image" Target="../media/reshyetka_p2323s_000113031239.jpg"/><Relationship Id="rId33" Type="http://schemas.openxmlformats.org/officeDocument/2006/relationships/image" Target="../media/nakladka_pryamougolnaya_612npp_000018926121240.jpg"/><Relationship Id="rId34" Type="http://schemas.openxmlformats.org/officeDocument/2006/relationships/image" Target="../media/derzhatel_ploskogo_kanala_60120dkp_000179601241.jpg"/><Relationship Id="rId35" Type="http://schemas.openxmlformats.org/officeDocument/2006/relationships/image" Target="../media/anemostat_pritochno_vytyazhnoy_a100f_000212421242.jpg"/><Relationship Id="rId36" Type="http://schemas.openxmlformats.org/officeDocument/2006/relationships/image" Target="../media/obratnyy_klapan_event100_000184881243.jpg"/><Relationship Id="rId37" Type="http://schemas.openxmlformats.org/officeDocument/2006/relationships/image" Target="../media/lyuk_plastikovyy_1520lp_000113751244.jpg"/><Relationship Id="rId38" Type="http://schemas.openxmlformats.org/officeDocument/2006/relationships/image" Target="../media/lyuk_plastikovyy_2020lp_000113761245.jpg"/><Relationship Id="rId39" Type="http://schemas.openxmlformats.org/officeDocument/2006/relationships/image" Target="../media/lyuk_plastikovyy_2025lp_000113771246.jpg"/><Relationship Id="rId40" Type="http://schemas.openxmlformats.org/officeDocument/2006/relationships/image" Target="../media/lyuk_plastikovyy_2040lp_000028031247.jpg"/><Relationship Id="rId41" Type="http://schemas.openxmlformats.org/officeDocument/2006/relationships/image" Target="../media/kanal_ventilyatsionnyy_kruglyy_100v_000179211248.jpg"/><Relationship Id="rId42" Type="http://schemas.openxmlformats.org/officeDocument/2006/relationships/image" Target="../media/kanal_ventilyatsionnyy_kruglyy_100v1_000179221249.jpg"/><Relationship Id="rId43" Type="http://schemas.openxmlformats.org/officeDocument/2006/relationships/image" Target="../media/kanal_ventilyatsionnyy_kruglyy_125v_000179251250.jpg"/><Relationship Id="rId44" Type="http://schemas.openxmlformats.org/officeDocument/2006/relationships/image" Target="../media/kanal_ventilyatsionnyy_kruglyy_125v1_000179261251.jpg"/><Relationship Id="rId45" Type="http://schemas.openxmlformats.org/officeDocument/2006/relationships/image" Target="../media/kanal_ventilyatsionnyy_pryamougolnyy_60120v1_000179381252.jpg"/><Relationship Id="rId46" Type="http://schemas.openxmlformats.org/officeDocument/2006/relationships/image" Target="../media/kanal_ventilyatsionnyy_pryamougolnyy_60120v_000179371253.jpg"/><Relationship Id="rId47" Type="http://schemas.openxmlformats.org/officeDocument/2006/relationships/image" Target="../media/lyuk_plastikovyy_3030lp_000028051254.jpg"/><Relationship Id="rId48" Type="http://schemas.openxmlformats.org/officeDocument/2006/relationships/image" Target="../media/anemostat_pritochno_vytyazhnoy_a125f_000212431255.jpg"/><Relationship Id="rId49" Type="http://schemas.openxmlformats.org/officeDocument/2006/relationships/image" Target="../media/nastennaya_plastina_100nkp_000179631256.jpg"/><Relationship Id="rId50" Type="http://schemas.openxmlformats.org/officeDocument/2006/relationships/image" Target="../media/nastennaya_plastina_125nkp_000179641257.jpg"/><Relationship Id="rId51" Type="http://schemas.openxmlformats.org/officeDocument/2006/relationships/image" Target="../media/lyuk_plastikovyy_1515lp_000113741258.jpg"/><Relationship Id="rId52" Type="http://schemas.openxmlformats.org/officeDocument/2006/relationships/image" Target="../media/reshyetka_p2121p_000113131259.jpg"/><Relationship Id="rId53" Type="http://schemas.openxmlformats.org/officeDocument/2006/relationships/image" Target="../media/lyuk_plastikovyy_2030lp_000113781260.jpg"/><Relationship Id="rId54" Type="http://schemas.openxmlformats.org/officeDocument/2006/relationships/image" Target="../media/reshyetka_e1515n_000130101261.jpg"/><Relationship Id="rId55" Type="http://schemas.openxmlformats.org/officeDocument/2006/relationships/image" Target="../media/obratnyy_klapan_event120_000184891262.jpg"/><Relationship Id="rId56" Type="http://schemas.openxmlformats.org/officeDocument/2006/relationships/image" Target="../media/lyuk_plastikovyy_3040lp_000028061263.jpg"/><Relationship Id="rId57" Type="http://schemas.openxmlformats.org/officeDocument/2006/relationships/image" Target="../media/reshyetka_kruglaya_s_flantsem_pkr145_100_000113631264.jpg"/><Relationship Id="rId58" Type="http://schemas.openxmlformats.org/officeDocument/2006/relationships/image" Target="../media/reshyetka_kruglaya_s_flantsem_pkr170_125_000113641265.jpg"/><Relationship Id="rId59" Type="http://schemas.openxmlformats.org/officeDocument/2006/relationships/image" Target="../media/ploshchadka_tortsevaya_tpp100_000212591266.jpg"/><Relationship Id="rId60" Type="http://schemas.openxmlformats.org/officeDocument/2006/relationships/image" Target="../media/000370000000000310_11267.jpg"/><Relationship Id="rId61" Type="http://schemas.openxmlformats.org/officeDocument/2006/relationships/image" Target="../media/lyuk_plastikovyy_2530lp_000028041268.jpg"/><Relationship Id="rId62" Type="http://schemas.openxmlformats.org/officeDocument/2006/relationships/image" Target="../media/soedinitel_kruglyy_obratnyy_klapan_100skpo_000179421269.jpg"/><Relationship Id="rId63" Type="http://schemas.openxmlformats.org/officeDocument/2006/relationships/image" Target="../media/soedinitel_ploskiy_s_obratnym_klapanom_60120skpo_000179481270.jpg"/><Relationship Id="rId64" Type="http://schemas.openxmlformats.org/officeDocument/2006/relationships/image" Target="../media/000370700000000602_11271.jpg"/><Relationship Id="rId65" Type="http://schemas.openxmlformats.org/officeDocument/2006/relationships/image" Target="../media/kanal_ventilyatsionnyy_kruglyy_100v2_000179241272.jpg"/><Relationship Id="rId66" Type="http://schemas.openxmlformats.org/officeDocument/2006/relationships/image" Target="../media/000370000000000305_11273.jpg"/><Relationship Id="rId67" Type="http://schemas.openxmlformats.org/officeDocument/2006/relationships/image" Target="../media/ploshchadka_tortsevaya_tppr125_s_reshetkoy_180_250_000021621274.jpg"/><Relationship Id="rId68" Type="http://schemas.openxmlformats.org/officeDocument/2006/relationships/image" Target="../media/ploshchadka_tortsevaya_tppr120_s_reshetkoy_180_250_000029651275.jpg"/><Relationship Id="rId69" Type="http://schemas.openxmlformats.org/officeDocument/2006/relationships/image" Target="../media/ventilyator_ee125_e_extra_000175571276.jpg"/><Relationship Id="rId70" Type="http://schemas.openxmlformats.org/officeDocument/2006/relationships/image" Target="../media/ploshchadka_tortsevaya_tpp120_000212601277.jpg"/><Relationship Id="rId71" Type="http://schemas.openxmlformats.org/officeDocument/2006/relationships/image" Target="../media/ploshchadka_tortsevaya_tpp125_000212611278.jpg"/><Relationship Id="rId72" Type="http://schemas.openxmlformats.org/officeDocument/2006/relationships/image" Target="../media/ploshchadka_tortsevaya_tpp612v_000029611279.jpg"/><Relationship Id="rId73" Type="http://schemas.openxmlformats.org/officeDocument/2006/relationships/image" Target="../media/ploshchadka_tortsevaya_tpp612g_000029621280.jpg"/><Relationship Id="rId74" Type="http://schemas.openxmlformats.org/officeDocument/2006/relationships/image" Target="../media/reshetka_e1318n_nerazemnaya_130_180_000130091281.jpg"/><Relationship Id="rId75" Type="http://schemas.openxmlformats.org/officeDocument/2006/relationships/image" Target="../media/reshetka_e1725n_nerazemnaya_170_250_000130111282.jpg"/><Relationship Id="rId76" Type="http://schemas.openxmlformats.org/officeDocument/2006/relationships/image" Target="../media/reshetka_e1919n_nerazemnaya_190_190_000130131283.jpg"/><Relationship Id="rId77" Type="http://schemas.openxmlformats.org/officeDocument/2006/relationships/image" Target="../media/kanal_ventilyatsionnyy_60120v1_5_000179391284.jpg"/><Relationship Id="rId78" Type="http://schemas.openxmlformats.org/officeDocument/2006/relationships/image" Target="../media/ventilyator_ek125_e_extra_000175661285.jpg"/><Relationship Id="rId79" Type="http://schemas.openxmlformats.org/officeDocument/2006/relationships/image" Target="../media/ventilyator_perfecto_100k_000201121286.jpg"/><Relationship Id="rId80" Type="http://schemas.openxmlformats.org/officeDocument/2006/relationships/image" Target="../media/reshetka_md1717_000028491287.jpg"/><Relationship Id="rId81" Type="http://schemas.openxmlformats.org/officeDocument/2006/relationships/image" Target="../media/reshetka_md1717r_000212281288.jpg"/><Relationship Id="rId82" Type="http://schemas.openxmlformats.org/officeDocument/2006/relationships/image" Target="../media/reshetka_md2232r_000212321289.jpg"/><Relationship Id="rId83" Type="http://schemas.openxmlformats.org/officeDocument/2006/relationships/image" Target="../media/reshetka_md2727r_000209981290.jpg"/><Relationship Id="rId84" Type="http://schemas.openxmlformats.org/officeDocument/2006/relationships/image" Target="../media/000370700000000601_11291.jpg"/><Relationship Id="rId85" Type="http://schemas.openxmlformats.org/officeDocument/2006/relationships/image" Target="../media/000220000412000000_11292.jpg"/><Relationship Id="rId86" Type="http://schemas.openxmlformats.org/officeDocument/2006/relationships/image" Target="../media/konditsioner_rac_sm20hp_funai_samurai1293.png"/><Relationship Id="rId87" Type="http://schemas.openxmlformats.org/officeDocument/2006/relationships/image" Target="../media/konditsioner_rac_sm35hp_funai_samurai1294.png"/><Relationship Id="rId88" Type="http://schemas.openxmlformats.org/officeDocument/2006/relationships/image" Target="../media/000230000000023000_11295.jpg"/><Relationship Id="rId89" Type="http://schemas.openxmlformats.org/officeDocument/2006/relationships/image" Target="../media/000230000000023010_11296.jpg"/><Relationship Id="rId90" Type="http://schemas.openxmlformats.org/officeDocument/2006/relationships/image" Target="../media/konditsioner_xg_ef21rha_xigma_extraforce1297.png"/><Relationship Id="rId91" Type="http://schemas.openxmlformats.org/officeDocument/2006/relationships/image" Target="../media/konditsioner_xg_ef27rha_xigma_extraforce1298.jpg"/><Relationship Id="rId92" Type="http://schemas.openxmlformats.org/officeDocument/2006/relationships/image" Target="../media/konditsioner_xg_ef35rha_xigma_extraforce1299.jpg"/><Relationship Id="rId93" Type="http://schemas.openxmlformats.org/officeDocument/2006/relationships/image" Target="../media/ventilyator_napolnyy_centek_st_5004_goluboy1300.jpg"/><Relationship Id="rId94" Type="http://schemas.openxmlformats.org/officeDocument/2006/relationships/image" Target="../media/konvektor_elektricheskiy_umnyy_vybor_uke_as1000m1301.png"/><Relationship Id="rId95" Type="http://schemas.openxmlformats.org/officeDocument/2006/relationships/image" Target="../media/000220000313002000_11302.jpg"/><Relationship Id="rId96" Type="http://schemas.openxmlformats.org/officeDocument/2006/relationships/image" Target="../media/000370000000010000_11303.jpg"/><Relationship Id="rId97" Type="http://schemas.openxmlformats.org/officeDocument/2006/relationships/image" Target="../media/000220000313005200_11304.jpg"/><Relationship Id="rId98" Type="http://schemas.openxmlformats.org/officeDocument/2006/relationships/image" Target="../media/000220000313002500_11305.jpg"/><Relationship Id="rId99" Type="http://schemas.openxmlformats.org/officeDocument/2006/relationships/image" Target="../media/konvektor_elektricheskiy_belyy_flori_meccanico_rec_frwg1500_royal_clima1306.jpg"/><Relationship Id="rId100" Type="http://schemas.openxmlformats.org/officeDocument/2006/relationships/image" Target="../media/000230000000023020_11307.jpg"/><Relationship Id="rId101" Type="http://schemas.openxmlformats.org/officeDocument/2006/relationships/image" Target="../media/000370000000002500_11308.jpg"/><Relationship Id="rId102" Type="http://schemas.openxmlformats.org/officeDocument/2006/relationships/image" Target="../media/000370000000002600_11309.jpg"/><Relationship Id="rId103" Type="http://schemas.openxmlformats.org/officeDocument/2006/relationships/image" Target="../media/000370000000002700_11310.jpg"/><Relationship Id="rId104" Type="http://schemas.openxmlformats.org/officeDocument/2006/relationships/image" Target="../media/000370000000002800_11311.jpg"/><Relationship Id="rId105" Type="http://schemas.openxmlformats.org/officeDocument/2006/relationships/image" Target="../media/000370000000002900_11312.jpg"/><Relationship Id="rId106" Type="http://schemas.openxmlformats.org/officeDocument/2006/relationships/image" Target="../media/ventilyator_osevoy_era_5c_02_d1251313.jpg"/><Relationship Id="rId107" Type="http://schemas.openxmlformats.org/officeDocument/2006/relationships/image" Target="../media/000230000000040040_11314.jpg"/><Relationship Id="rId108" Type="http://schemas.openxmlformats.org/officeDocument/2006/relationships/image" Target="../media/maslyanyy_radiator_us_15_oazis_7_sektsiy1315.jpg"/><Relationship Id="rId109" Type="http://schemas.openxmlformats.org/officeDocument/2006/relationships/image" Target="../media/maslyanyy_radiator_us_20_oazis_9_sektsiy1316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104775</xdr:rowOff>
    </xdr:from>
    <xdr:ext cx="6591300" cy="590550"/>
    <xdr:pic>
      <xdr:nvPicPr>
        <xdr:cNvPr id="1" name="Рисунок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14</xdr:row>
      <xdr:rowOff>95250</xdr:rowOff>
    </xdr:from>
    <xdr:ext cx="1238250" cy="1238250"/>
    <xdr:pic>
      <xdr:nvPicPr>
        <xdr:cNvPr id="2" name="Вентилятор канальный TYPHOON D125 2SP" descr="1150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15</xdr:row>
      <xdr:rowOff>95250</xdr:rowOff>
    </xdr:from>
    <xdr:ext cx="1238250" cy="1238250"/>
    <xdr:pic>
      <xdr:nvPicPr>
        <xdr:cNvPr id="3" name="Вентилятор осевой каналный VP4 D100" descr="1151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16</xdr:row>
      <xdr:rowOff>95250</xdr:rowOff>
    </xdr:from>
    <xdr:ext cx="1238250" cy="1238250"/>
    <xdr:pic>
      <xdr:nvPicPr>
        <xdr:cNvPr id="4" name="Вентилятор осевой канальный VP5 D125" descr="1151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17</xdr:row>
      <xdr:rowOff>95250</xdr:rowOff>
    </xdr:from>
    <xdr:ext cx="1238250" cy="1238250"/>
    <xdr:pic>
      <xdr:nvPicPr>
        <xdr:cNvPr id="5" name="Вентилятор TDM 100" descr="1151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18</xdr:row>
      <xdr:rowOff>95250</xdr:rowOff>
    </xdr:from>
    <xdr:ext cx="1238250" cy="1238250"/>
    <xdr:pic>
      <xdr:nvPicPr>
        <xdr:cNvPr id="6" name="Вентилятор TDM 200" descr="1152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19</xdr:row>
      <xdr:rowOff>95250</xdr:rowOff>
    </xdr:from>
    <xdr:ext cx="1238250" cy="1238250"/>
    <xdr:pic>
      <xdr:nvPicPr>
        <xdr:cNvPr id="7" name="Колено круглое 10ККП 45 00002726" descr="115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20</xdr:row>
      <xdr:rowOff>95250</xdr:rowOff>
    </xdr:from>
    <xdr:ext cx="1238250" cy="1238250"/>
    <xdr:pic>
      <xdr:nvPicPr>
        <xdr:cNvPr id="8" name="Колено круглое 125ККП 00021236" descr="11529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21</xdr:row>
      <xdr:rowOff>95250</xdr:rowOff>
    </xdr:from>
    <xdr:ext cx="1238250" cy="1238250"/>
    <xdr:pic>
      <xdr:nvPicPr>
        <xdr:cNvPr id="9" name="Колено плоское разноугловое 60120КРП 00017956" descr="11532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22</xdr:row>
      <xdr:rowOff>95250</xdr:rowOff>
    </xdr:from>
    <xdr:ext cx="1238250" cy="1238250"/>
    <xdr:pic>
      <xdr:nvPicPr>
        <xdr:cNvPr id="10" name="Колено плоское вертикальное 60120КВП 00017955" descr="11533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23</xdr:row>
      <xdr:rowOff>95250</xdr:rowOff>
    </xdr:from>
    <xdr:ext cx="1238250" cy="1238250"/>
    <xdr:pic>
      <xdr:nvPicPr>
        <xdr:cNvPr id="11" name="Колено круглое 100ККП 00017944" descr="11534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24</xdr:row>
      <xdr:rowOff>95250</xdr:rowOff>
    </xdr:from>
    <xdr:ext cx="1238250" cy="1238250"/>
    <xdr:pic>
      <xdr:nvPicPr>
        <xdr:cNvPr id="12" name="Колено плоское горизонтальное 60120КГП 00017954" descr="11536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25</xdr:row>
      <xdr:rowOff>95250</xdr:rowOff>
    </xdr:from>
    <xdr:ext cx="1238250" cy="1238250"/>
    <xdr:pic>
      <xdr:nvPicPr>
        <xdr:cNvPr id="13" name="Колено круглое 12,5ККП 45 00002111" descr="11538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26</xdr:row>
      <xdr:rowOff>95250</xdr:rowOff>
    </xdr:from>
    <xdr:ext cx="1238250" cy="1238250"/>
    <xdr:pic>
      <xdr:nvPicPr>
        <xdr:cNvPr id="14" name="Редуктор эксцентриковый 1012,5 РЭП 00002366" descr="11540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27</xdr:row>
      <xdr:rowOff>95250</xdr:rowOff>
    </xdr:from>
    <xdr:ext cx="1238250" cy="1238250"/>
    <xdr:pic>
      <xdr:nvPicPr>
        <xdr:cNvPr id="15" name="Тройник круглый 125ТП 00001894" descr="11542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28</xdr:row>
      <xdr:rowOff>95250</xdr:rowOff>
    </xdr:from>
    <xdr:ext cx="1238250" cy="1238250"/>
    <xdr:pic>
      <xdr:nvPicPr>
        <xdr:cNvPr id="16" name="Тройник плоский с выходом на фитинг 60120 ТФ100П 00017957" descr="11545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29</xdr:row>
      <xdr:rowOff>95250</xdr:rowOff>
    </xdr:from>
    <xdr:ext cx="1238250" cy="1238250"/>
    <xdr:pic>
      <xdr:nvPicPr>
        <xdr:cNvPr id="17" name="Тройник круглый 100ТП 00017943" descr="11546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30</xdr:row>
      <xdr:rowOff>95250</xdr:rowOff>
    </xdr:from>
    <xdr:ext cx="1238250" cy="1238250"/>
    <xdr:pic>
      <xdr:nvPicPr>
        <xdr:cNvPr id="18" name="Соединитель прямой плоского канала с круглым 60120СП100КП 00017952" descr="11554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31</xdr:row>
      <xdr:rowOff>95250</xdr:rowOff>
    </xdr:from>
    <xdr:ext cx="1238250" cy="1238250"/>
    <xdr:pic>
      <xdr:nvPicPr>
        <xdr:cNvPr id="19" name="Соединитель 100СКП 00017941" descr="11555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32</xdr:row>
      <xdr:rowOff>95250</xdr:rowOff>
    </xdr:from>
    <xdr:ext cx="1238250" cy="1238250"/>
    <xdr:pic>
      <xdr:nvPicPr>
        <xdr:cNvPr id="20" name="Соединитель угловой плоского канала с круглым 60120 СК100ФП 00021201" descr="11556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33</xdr:row>
      <xdr:rowOff>95250</xdr:rowOff>
    </xdr:from>
    <xdr:ext cx="1238250" cy="1238250"/>
    <xdr:pic>
      <xdr:nvPicPr>
        <xdr:cNvPr id="21" name="Соединитель плоский 60120СКП 00017946" descr="11557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34</xdr:row>
      <xdr:rowOff>95250</xdr:rowOff>
    </xdr:from>
    <xdr:ext cx="1238250" cy="1238250"/>
    <xdr:pic>
      <xdr:nvPicPr>
        <xdr:cNvPr id="22" name="Решётка металическая 150*150ВРС 00017138" descr="11567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35</xdr:row>
      <xdr:rowOff>95250</xdr:rowOff>
    </xdr:from>
    <xdr:ext cx="1238250" cy="1238250"/>
    <xdr:pic>
      <xdr:nvPicPr>
        <xdr:cNvPr id="23" name="Решётка П1515Р 00011310" descr="11568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36</xdr:row>
      <xdr:rowOff>95250</xdr:rowOff>
    </xdr:from>
    <xdr:ext cx="1238250" cy="1238250"/>
    <xdr:pic>
      <xdr:nvPicPr>
        <xdr:cNvPr id="24" name="Решётка П1724С 00011300" descr="11570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37</xdr:row>
      <xdr:rowOff>95250</xdr:rowOff>
    </xdr:from>
    <xdr:ext cx="1238250" cy="1238250"/>
    <xdr:pic>
      <xdr:nvPicPr>
        <xdr:cNvPr id="25" name="Решётка П1919С 00011301" descr="11574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38</xdr:row>
      <xdr:rowOff>95250</xdr:rowOff>
    </xdr:from>
    <xdr:ext cx="1238250" cy="1238250"/>
    <xdr:pic>
      <xdr:nvPicPr>
        <xdr:cNvPr id="26" name="Решётка металлическая 200*200ВРС 00017140" descr="11575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39</xdr:row>
      <xdr:rowOff>95250</xdr:rowOff>
    </xdr:from>
    <xdr:ext cx="1238250" cy="1238250"/>
    <xdr:pic>
      <xdr:nvPicPr>
        <xdr:cNvPr id="27" name="Решетка-дверца П2030ДФ 00011372" descr="11576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40</xdr:row>
      <xdr:rowOff>95250</xdr:rowOff>
    </xdr:from>
    <xdr:ext cx="1238250" cy="1238250"/>
    <xdr:pic>
      <xdr:nvPicPr>
        <xdr:cNvPr id="28" name="Решётка П2525P 00011315" descr="11578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41</xdr:row>
      <xdr:rowOff>95250</xdr:rowOff>
    </xdr:from>
    <xdr:ext cx="1238250" cy="1238250"/>
    <xdr:pic>
      <xdr:nvPicPr>
        <xdr:cNvPr id="29" name="Решетка-дверца П3030ДФ 00011373" descr="11579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42</xdr:row>
      <xdr:rowOff>95250</xdr:rowOff>
    </xdr:from>
    <xdr:ext cx="1238250" cy="1238250"/>
    <xdr:pic>
      <xdr:nvPicPr>
        <xdr:cNvPr id="30" name="Решётка N12 190*190 00017582" descr="11583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43</xdr:row>
      <xdr:rowOff>95250</xdr:rowOff>
    </xdr:from>
    <xdr:ext cx="1238250" cy="1238250"/>
    <xdr:pic>
      <xdr:nvPicPr>
        <xdr:cNvPr id="31" name="Решётка круглая ПКР195/150 00011365" descr="11588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44</xdr:row>
      <xdr:rowOff>95250</xdr:rowOff>
    </xdr:from>
    <xdr:ext cx="1238250" cy="1238250"/>
    <xdr:pic>
      <xdr:nvPicPr>
        <xdr:cNvPr id="32" name="Решётка П2323С 00011303" descr="11590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45</xdr:row>
      <xdr:rowOff>95250</xdr:rowOff>
    </xdr:from>
    <xdr:ext cx="1238250" cy="1238250"/>
    <xdr:pic>
      <xdr:nvPicPr>
        <xdr:cNvPr id="33" name="Накладка прямоугольная 612НПП 00001892612" descr="11614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46</xdr:row>
      <xdr:rowOff>95250</xdr:rowOff>
    </xdr:from>
    <xdr:ext cx="1238250" cy="1238250"/>
    <xdr:pic>
      <xdr:nvPicPr>
        <xdr:cNvPr id="34" name="Держатель плоского канала 60120ДКП 00017960" descr="11615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47</xdr:row>
      <xdr:rowOff>95250</xdr:rowOff>
    </xdr:from>
    <xdr:ext cx="1238250" cy="1238250"/>
    <xdr:pic>
      <xdr:nvPicPr>
        <xdr:cNvPr id="35" name="Анемостат приточно вытяжной А100Ф 00021242" descr="11618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48</xdr:row>
      <xdr:rowOff>95250</xdr:rowOff>
    </xdr:from>
    <xdr:ext cx="1238250" cy="1238250"/>
    <xdr:pic>
      <xdr:nvPicPr>
        <xdr:cNvPr id="36" name="Обратный клапан Эвент100 00018488" descr="11619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49</xdr:row>
      <xdr:rowOff>95250</xdr:rowOff>
    </xdr:from>
    <xdr:ext cx="1238250" cy="1238250"/>
    <xdr:pic>
      <xdr:nvPicPr>
        <xdr:cNvPr id="37" name="Люк пластиковый 1520ЛП 00011375" descr="11620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50</xdr:row>
      <xdr:rowOff>95250</xdr:rowOff>
    </xdr:from>
    <xdr:ext cx="1238250" cy="1238250"/>
    <xdr:pic>
      <xdr:nvPicPr>
        <xdr:cNvPr id="38" name="Люк пластиковый 2020ЛП 00011376" descr="11621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51</xdr:row>
      <xdr:rowOff>95250</xdr:rowOff>
    </xdr:from>
    <xdr:ext cx="1238250" cy="1238250"/>
    <xdr:pic>
      <xdr:nvPicPr>
        <xdr:cNvPr id="39" name="Люк пластиковый 2025ЛП 00011377" descr="11622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52</xdr:row>
      <xdr:rowOff>95250</xdr:rowOff>
    </xdr:from>
    <xdr:ext cx="1238250" cy="1238250"/>
    <xdr:pic>
      <xdr:nvPicPr>
        <xdr:cNvPr id="40" name="Люк пластиковый 2040ЛП 00002803" descr="11623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53</xdr:row>
      <xdr:rowOff>95250</xdr:rowOff>
    </xdr:from>
    <xdr:ext cx="1238250" cy="1238250"/>
    <xdr:pic>
      <xdr:nvPicPr>
        <xdr:cNvPr id="41" name="Канал вентиляционный круглый 100В 00017921" descr="11624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54</xdr:row>
      <xdr:rowOff>95250</xdr:rowOff>
    </xdr:from>
    <xdr:ext cx="1238250" cy="1238250"/>
    <xdr:pic>
      <xdr:nvPicPr>
        <xdr:cNvPr id="42" name="Канал вентиляционный круглый 100В1 00017922" descr="11625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55</xdr:row>
      <xdr:rowOff>95250</xdr:rowOff>
    </xdr:from>
    <xdr:ext cx="1238250" cy="1238250"/>
    <xdr:pic>
      <xdr:nvPicPr>
        <xdr:cNvPr id="43" name="Канал вентиляционный круглый 125В 00017925" descr="11626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56</xdr:row>
      <xdr:rowOff>95250</xdr:rowOff>
    </xdr:from>
    <xdr:ext cx="1238250" cy="1238250"/>
    <xdr:pic>
      <xdr:nvPicPr>
        <xdr:cNvPr id="44" name="Канал вентиляционный круглый 125В1 00017926" descr="11627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57</xdr:row>
      <xdr:rowOff>95250</xdr:rowOff>
    </xdr:from>
    <xdr:ext cx="1238250" cy="1238250"/>
    <xdr:pic>
      <xdr:nvPicPr>
        <xdr:cNvPr id="45" name="Канал вентиляционный прямоугольный 60120В1 00017938" descr="11628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58</xdr:row>
      <xdr:rowOff>95250</xdr:rowOff>
    </xdr:from>
    <xdr:ext cx="1238250" cy="1238250"/>
    <xdr:pic>
      <xdr:nvPicPr>
        <xdr:cNvPr id="46" name="Канал вентиляционный прямоугольный 60120В 00017937" descr="11629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59</xdr:row>
      <xdr:rowOff>95250</xdr:rowOff>
    </xdr:from>
    <xdr:ext cx="1238250" cy="1238250"/>
    <xdr:pic>
      <xdr:nvPicPr>
        <xdr:cNvPr id="47" name="Люк пластиковый 3030ЛП 00002805" descr="11632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60</xdr:row>
      <xdr:rowOff>95250</xdr:rowOff>
    </xdr:from>
    <xdr:ext cx="1238250" cy="1238250"/>
    <xdr:pic>
      <xdr:nvPicPr>
        <xdr:cNvPr id="48" name="Анемостат приточно вытяжной А125Ф 00021243" descr="11635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61</xdr:row>
      <xdr:rowOff>95250</xdr:rowOff>
    </xdr:from>
    <xdr:ext cx="1238250" cy="1238250"/>
    <xdr:pic>
      <xdr:nvPicPr>
        <xdr:cNvPr id="49" name="Настенная пластина 100НКП 00017963" descr="11636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62</xdr:row>
      <xdr:rowOff>95250</xdr:rowOff>
    </xdr:from>
    <xdr:ext cx="1238250" cy="1238250"/>
    <xdr:pic>
      <xdr:nvPicPr>
        <xdr:cNvPr id="50" name="Настенная пластина 125НКП 00017964" descr="11637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63</xdr:row>
      <xdr:rowOff>95250</xdr:rowOff>
    </xdr:from>
    <xdr:ext cx="1238250" cy="1238250"/>
    <xdr:pic>
      <xdr:nvPicPr>
        <xdr:cNvPr id="51" name="Люк пластиковый 1515ЛП 00011374" descr="11742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64</xdr:row>
      <xdr:rowOff>95250</xdr:rowOff>
    </xdr:from>
    <xdr:ext cx="1238250" cy="1238250"/>
    <xdr:pic>
      <xdr:nvPicPr>
        <xdr:cNvPr id="52" name="Решётка П2121P 00011313" descr="12826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65</xdr:row>
      <xdr:rowOff>95250</xdr:rowOff>
    </xdr:from>
    <xdr:ext cx="1238250" cy="1238250"/>
    <xdr:pic>
      <xdr:nvPicPr>
        <xdr:cNvPr id="53" name="Люк пластиковый 2030ЛП 00011378" descr="12828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66</xdr:row>
      <xdr:rowOff>95250</xdr:rowOff>
    </xdr:from>
    <xdr:ext cx="1238250" cy="1238250"/>
    <xdr:pic>
      <xdr:nvPicPr>
        <xdr:cNvPr id="54" name="Решётка Э1515Н 00013010" descr="12834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67</xdr:row>
      <xdr:rowOff>95250</xdr:rowOff>
    </xdr:from>
    <xdr:ext cx="1238250" cy="1238250"/>
    <xdr:pic>
      <xdr:nvPicPr>
        <xdr:cNvPr id="55" name="Обратный клапан Эвент120 00018489" descr="12836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68</xdr:row>
      <xdr:rowOff>95250</xdr:rowOff>
    </xdr:from>
    <xdr:ext cx="1238250" cy="1238250"/>
    <xdr:pic>
      <xdr:nvPicPr>
        <xdr:cNvPr id="56" name="Люк пластиковый 3040ЛП 00002806" descr="14260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69</xdr:row>
      <xdr:rowOff>95250</xdr:rowOff>
    </xdr:from>
    <xdr:ext cx="1238250" cy="1238250"/>
    <xdr:pic>
      <xdr:nvPicPr>
        <xdr:cNvPr id="57" name="Решётка круглая с фланцем ПКР145/100 00011363" descr="14369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70</xdr:row>
      <xdr:rowOff>95250</xdr:rowOff>
    </xdr:from>
    <xdr:ext cx="1238250" cy="1238250"/>
    <xdr:pic>
      <xdr:nvPicPr>
        <xdr:cNvPr id="58" name="Решётка круглая с фланцем ПКР170/125 00011364" descr="16087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71</xdr:row>
      <xdr:rowOff>95250</xdr:rowOff>
    </xdr:from>
    <xdr:ext cx="1238250" cy="1238250"/>
    <xdr:pic>
      <xdr:nvPicPr>
        <xdr:cNvPr id="59" name="Площадка торц.ТППУ100/110 00021259" descr="18214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72</xdr:row>
      <xdr:rowOff>95250</xdr:rowOff>
    </xdr:from>
    <xdr:ext cx="1238250" cy="1238250"/>
    <xdr:pic>
      <xdr:nvPicPr>
        <xdr:cNvPr id="60" name="Вентилятор осевой DISC 5 BB D125" descr="18230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73</xdr:row>
      <xdr:rowOff>95250</xdr:rowOff>
    </xdr:from>
    <xdr:ext cx="1238250" cy="1238250"/>
    <xdr:pic>
      <xdr:nvPicPr>
        <xdr:cNvPr id="61" name="Люк пластиковый 2530ЛП 00002804" descr="18724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74</xdr:row>
      <xdr:rowOff>95250</xdr:rowOff>
    </xdr:from>
    <xdr:ext cx="1238250" cy="1238250"/>
    <xdr:pic>
      <xdr:nvPicPr>
        <xdr:cNvPr id="62" name="Соединитель круглый обратный клапан 100СКПО 00017942" descr="18788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75</xdr:row>
      <xdr:rowOff>95250</xdr:rowOff>
    </xdr:from>
    <xdr:ext cx="1238250" cy="1238250"/>
    <xdr:pic>
      <xdr:nvPicPr>
        <xdr:cNvPr id="63" name="Соединитель плоский с обратным клапаном 60120СКПО 00017948" descr="18789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76</xdr:row>
      <xdr:rowOff>95250</xdr:rowOff>
    </xdr:from>
    <xdr:ext cx="1238250" cy="1238250"/>
    <xdr:pic>
      <xdr:nvPicPr>
        <xdr:cNvPr id="64" name="Площадка торцевая ТППР115/120 с решеткой 180*250" descr="19460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77</xdr:row>
      <xdr:rowOff>95250</xdr:rowOff>
    </xdr:from>
    <xdr:ext cx="1238250" cy="1238250"/>
    <xdr:pic>
      <xdr:nvPicPr>
        <xdr:cNvPr id="65" name="Канал вентиляционный круглый 100В2 00017924" descr="22501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78</xdr:row>
      <xdr:rowOff>95250</xdr:rowOff>
    </xdr:from>
    <xdr:ext cx="1238250" cy="1238250"/>
    <xdr:pic>
      <xdr:nvPicPr>
        <xdr:cNvPr id="66" name="Вентилятор осевой DISC 4 BB D100" descr="24115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79</xdr:row>
      <xdr:rowOff>95250</xdr:rowOff>
    </xdr:from>
    <xdr:ext cx="1238250" cy="1238250"/>
    <xdr:pic>
      <xdr:nvPicPr>
        <xdr:cNvPr id="67" name="Площадка торц.ТППРУ125/130 с реш.180*250 00002162" descr="24854"/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80</xdr:row>
      <xdr:rowOff>95250</xdr:rowOff>
    </xdr:from>
    <xdr:ext cx="1238250" cy="1238250"/>
    <xdr:pic>
      <xdr:nvPicPr>
        <xdr:cNvPr id="68" name="Площадка торц.ТППРУ115/120 с реш.180*250 00002965" descr="25002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81</xdr:row>
      <xdr:rowOff>95250</xdr:rowOff>
    </xdr:from>
    <xdr:ext cx="1238250" cy="1238250"/>
    <xdr:pic>
      <xdr:nvPicPr>
        <xdr:cNvPr id="69" name="Вентилятор ЕЕ125 E-EXTRA 00017557" descr="25033"/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82</xdr:row>
      <xdr:rowOff>95250</xdr:rowOff>
    </xdr:from>
    <xdr:ext cx="1238250" cy="1238250"/>
    <xdr:pic>
      <xdr:nvPicPr>
        <xdr:cNvPr id="70" name="Площадка торцевая ТППУ115/1201 00021260" descr="25803"/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83</xdr:row>
      <xdr:rowOff>95250</xdr:rowOff>
    </xdr:from>
    <xdr:ext cx="1238250" cy="1238250"/>
    <xdr:pic>
      <xdr:nvPicPr>
        <xdr:cNvPr id="71" name="Площадка торцевая ТПП125 00021261" descr="25804"/>
        <xdr:cNvPicPr>
          <a:picLocks noChangeAspect="1"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84</xdr:row>
      <xdr:rowOff>95250</xdr:rowOff>
    </xdr:from>
    <xdr:ext cx="1238250" cy="1238250"/>
    <xdr:pic>
      <xdr:nvPicPr>
        <xdr:cNvPr id="72" name="Площадка торцевая ТПП612В 00002961" descr="25805"/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85</xdr:row>
      <xdr:rowOff>95250</xdr:rowOff>
    </xdr:from>
    <xdr:ext cx="1238250" cy="1238250"/>
    <xdr:pic>
      <xdr:nvPicPr>
        <xdr:cNvPr id="73" name="Площадка торцевая ТПП612Г 00002962" descr="25806"/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86</xdr:row>
      <xdr:rowOff>95250</xdr:rowOff>
    </xdr:from>
    <xdr:ext cx="1238250" cy="1238250"/>
    <xdr:pic>
      <xdr:nvPicPr>
        <xdr:cNvPr id="74" name="Решетка Э1318Н неразъемная 130*180 00013009" descr="25807"/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87</xdr:row>
      <xdr:rowOff>95250</xdr:rowOff>
    </xdr:from>
    <xdr:ext cx="1238250" cy="1238250"/>
    <xdr:pic>
      <xdr:nvPicPr>
        <xdr:cNvPr id="75" name="Решетка Э1725Н неразъемная 170*250 00013011" descr="25808"/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88</xdr:row>
      <xdr:rowOff>95250</xdr:rowOff>
    </xdr:from>
    <xdr:ext cx="1238250" cy="1238250"/>
    <xdr:pic>
      <xdr:nvPicPr>
        <xdr:cNvPr id="76" name="Решетка Э1919Н неразъемная 190*190 00013013" descr="25809"/>
        <xdr:cNvPicPr>
          <a:picLocks noChangeAspect="1"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89</xdr:row>
      <xdr:rowOff>95250</xdr:rowOff>
    </xdr:from>
    <xdr:ext cx="1238250" cy="1238250"/>
    <xdr:pic>
      <xdr:nvPicPr>
        <xdr:cNvPr id="77" name="Канал вентиляционный 60120В1,5 00017939" descr="25858"/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90</xdr:row>
      <xdr:rowOff>95250</xdr:rowOff>
    </xdr:from>
    <xdr:ext cx="1238250" cy="1238250"/>
    <xdr:pic>
      <xdr:nvPicPr>
        <xdr:cNvPr id="78" name="Вентилятор ЕK125 E-EXTRA 00017566" descr="25859"/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91</xdr:row>
      <xdr:rowOff>95250</xdr:rowOff>
    </xdr:from>
    <xdr:ext cx="1238250" cy="1238250"/>
    <xdr:pic>
      <xdr:nvPicPr>
        <xdr:cNvPr id="79" name="Вентилятор Perfecto 100K 00020112" descr="25860"/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92</xdr:row>
      <xdr:rowOff>95250</xdr:rowOff>
    </xdr:from>
    <xdr:ext cx="1238250" cy="1238250"/>
    <xdr:pic>
      <xdr:nvPicPr>
        <xdr:cNvPr id="80" name="Решетка МД1717 00002849" descr="25861"/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93</xdr:row>
      <xdr:rowOff>95250</xdr:rowOff>
    </xdr:from>
    <xdr:ext cx="1238250" cy="1238250"/>
    <xdr:pic>
      <xdr:nvPicPr>
        <xdr:cNvPr id="81" name="Решетка МД1717Р 00021228" descr="25862"/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94</xdr:row>
      <xdr:rowOff>95250</xdr:rowOff>
    </xdr:from>
    <xdr:ext cx="1238250" cy="1238250"/>
    <xdr:pic>
      <xdr:nvPicPr>
        <xdr:cNvPr id="82" name="Решетка МД2232Р 00021232" descr="25863"/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95</xdr:row>
      <xdr:rowOff>95250</xdr:rowOff>
    </xdr:from>
    <xdr:ext cx="1238250" cy="1238250"/>
    <xdr:pic>
      <xdr:nvPicPr>
        <xdr:cNvPr id="83" name="Решетка МД2727Р 00020998" descr="25864"/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96</xdr:row>
      <xdr:rowOff>95250</xdr:rowOff>
    </xdr:from>
    <xdr:ext cx="1238250" cy="1238250"/>
    <xdr:pic>
      <xdr:nvPicPr>
        <xdr:cNvPr id="84" name="Площадка торц.ТППРУ100/110 с реш. 00002161" descr="26058"/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97</xdr:row>
      <xdr:rowOff>95250</xdr:rowOff>
    </xdr:from>
    <xdr:ext cx="1238250" cy="1238250"/>
    <xdr:pic>
      <xdr:nvPicPr>
        <xdr:cNvPr id="85" name="Тепловентилятор электрический Oasis SB-20R" descr="26620"/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98</xdr:row>
      <xdr:rowOff>95250</xdr:rowOff>
    </xdr:from>
    <xdr:ext cx="1238250" cy="1238250"/>
    <xdr:pic>
      <xdr:nvPicPr>
        <xdr:cNvPr id="86" name="Кондиционер RAC-SM20HP FUNAI SAMURAI" descr="28376"/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99</xdr:row>
      <xdr:rowOff>95250</xdr:rowOff>
    </xdr:from>
    <xdr:ext cx="1238250" cy="1238250"/>
    <xdr:pic>
      <xdr:nvPicPr>
        <xdr:cNvPr id="87" name="Кондиционер RAC-SM35HP FUNAI SAMURAI" descr="28377"/>
        <xdr:cNvPicPr>
          <a:picLocks noChangeAspect="1"/>
        </xdr:cNvPicPr>
      </xdr:nvPicPr>
      <xdr:blipFill>
        <a:blip xmlns:r="http://schemas.openxmlformats.org/officeDocument/2006/relationships" r:embed="rId8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100</xdr:row>
      <xdr:rowOff>95250</xdr:rowOff>
    </xdr:from>
    <xdr:ext cx="1238250" cy="1238250"/>
    <xdr:pic>
      <xdr:nvPicPr>
        <xdr:cNvPr id="88" name="Кондиционер RC-GL22HN ROYAL CLIMA GLORIA" descr="29247"/>
        <xdr:cNvPicPr>
          <a:picLocks noChangeAspect="1"/>
        </xdr:cNvPicPr>
      </xdr:nvPicPr>
      <xdr:blipFill>
        <a:blip xmlns:r="http://schemas.openxmlformats.org/officeDocument/2006/relationships" r:embed="rId8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101</xdr:row>
      <xdr:rowOff>95250</xdr:rowOff>
    </xdr:from>
    <xdr:ext cx="1238250" cy="1238250"/>
    <xdr:pic>
      <xdr:nvPicPr>
        <xdr:cNvPr id="89" name="Кондиционер RC-GL28HN ROYAL CLIMA GLORIA" descr="29248"/>
        <xdr:cNvPicPr>
          <a:picLocks noChangeAspect="1"/>
        </xdr:cNvPicPr>
      </xdr:nvPicPr>
      <xdr:blipFill>
        <a:blip xmlns:r="http://schemas.openxmlformats.org/officeDocument/2006/relationships" r:embed="rId8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102</xdr:row>
      <xdr:rowOff>95250</xdr:rowOff>
    </xdr:from>
    <xdr:ext cx="1238250" cy="1238250"/>
    <xdr:pic>
      <xdr:nvPicPr>
        <xdr:cNvPr id="90" name="Кондиционер XG-EF21RHA XIGMA EXTRAFORCE" descr="29644"/>
        <xdr:cNvPicPr>
          <a:picLocks noChangeAspect="1"/>
        </xdr:cNvPicPr>
      </xdr:nvPicPr>
      <xdr:blipFill>
        <a:blip xmlns:r="http://schemas.openxmlformats.org/officeDocument/2006/relationships" r:embed="rId9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103</xdr:row>
      <xdr:rowOff>95250</xdr:rowOff>
    </xdr:from>
    <xdr:ext cx="1238250" cy="1238250"/>
    <xdr:pic>
      <xdr:nvPicPr>
        <xdr:cNvPr id="91" name="Кондиционер XG-EF27RHA XIGMA EXTRAFORCE" descr="29645"/>
        <xdr:cNvPicPr>
          <a:picLocks noChangeAspect="1"/>
        </xdr:cNvPicPr>
      </xdr:nvPicPr>
      <xdr:blipFill>
        <a:blip xmlns:r="http://schemas.openxmlformats.org/officeDocument/2006/relationships" r:embed="rId9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104</xdr:row>
      <xdr:rowOff>95250</xdr:rowOff>
    </xdr:from>
    <xdr:ext cx="1238250" cy="1238250"/>
    <xdr:pic>
      <xdr:nvPicPr>
        <xdr:cNvPr id="92" name="Кондиционер XG-EF35RHA XIGMA EXTRAFORCE" descr="29646"/>
        <xdr:cNvPicPr>
          <a:picLocks noChangeAspect="1"/>
        </xdr:cNvPicPr>
      </xdr:nvPicPr>
      <xdr:blipFill>
        <a:blip xmlns:r="http://schemas.openxmlformats.org/officeDocument/2006/relationships" r:embed="rId9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105</xdr:row>
      <xdr:rowOff>95250</xdr:rowOff>
    </xdr:from>
    <xdr:ext cx="1238250" cy="1238250"/>
    <xdr:pic>
      <xdr:nvPicPr>
        <xdr:cNvPr id="93" name="Вентилятор напольный Centek СТ-5004 голубой" descr="29706"/>
        <xdr:cNvPicPr>
          <a:picLocks noChangeAspect="1"/>
        </xdr:cNvPicPr>
      </xdr:nvPicPr>
      <xdr:blipFill>
        <a:blip xmlns:r="http://schemas.openxmlformats.org/officeDocument/2006/relationships" r:embed="rId9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106</xdr:row>
      <xdr:rowOff>95250</xdr:rowOff>
    </xdr:from>
    <xdr:ext cx="1238250" cy="1238250"/>
    <xdr:pic>
      <xdr:nvPicPr>
        <xdr:cNvPr id="94" name="Конвектор электрический Умный Выбор УКЭ-АС1000М" descr="30048"/>
        <xdr:cNvPicPr>
          <a:picLocks noChangeAspect="1"/>
        </xdr:cNvPicPr>
      </xdr:nvPicPr>
      <xdr:blipFill>
        <a:blip xmlns:r="http://schemas.openxmlformats.org/officeDocument/2006/relationships" r:embed="rId9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107</xdr:row>
      <xdr:rowOff>95250</xdr:rowOff>
    </xdr:from>
    <xdr:ext cx="1238250" cy="1238250"/>
    <xdr:pic>
      <xdr:nvPicPr>
        <xdr:cNvPr id="95" name="Конвектор электрический Умный Выбор УКЭ-АС2000М" descr="30050"/>
        <xdr:cNvPicPr>
          <a:picLocks noChangeAspect="1"/>
        </xdr:cNvPicPr>
      </xdr:nvPicPr>
      <xdr:blipFill>
        <a:blip xmlns:r="http://schemas.openxmlformats.org/officeDocument/2006/relationships" r:embed="rId9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108</xdr:row>
      <xdr:rowOff>95250</xdr:rowOff>
    </xdr:from>
    <xdr:ext cx="1238250" cy="1238250"/>
    <xdr:pic>
      <xdr:nvPicPr>
        <xdr:cNvPr id="96" name="Регулятор скорости PC-H накладной 2.5A" descr="30560"/>
        <xdr:cNvPicPr>
          <a:picLocks noChangeAspect="1"/>
        </xdr:cNvPicPr>
      </xdr:nvPicPr>
      <xdr:blipFill>
        <a:blip xmlns:r="http://schemas.openxmlformats.org/officeDocument/2006/relationships" r:embed="rId9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109</xdr:row>
      <xdr:rowOff>95250</xdr:rowOff>
    </xdr:from>
    <xdr:ext cx="1238250" cy="1238250"/>
    <xdr:pic>
      <xdr:nvPicPr>
        <xdr:cNvPr id="97" name="Тепловентилятор EFH-R2000DS-WT EcoStar" descr="30671"/>
        <xdr:cNvPicPr>
          <a:picLocks noChangeAspect="1"/>
        </xdr:cNvPicPr>
      </xdr:nvPicPr>
      <xdr:blipFill>
        <a:blip xmlns:r="http://schemas.openxmlformats.org/officeDocument/2006/relationships" r:embed="rId9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110</xdr:row>
      <xdr:rowOff>95250</xdr:rowOff>
    </xdr:from>
    <xdr:ext cx="1238250" cy="1238250"/>
    <xdr:pic>
      <xdr:nvPicPr>
        <xdr:cNvPr id="98" name="Конвектор электрический черный FLORI Meccanico REC-FRBR1500 Royal Clima" descr="30872"/>
        <xdr:cNvPicPr>
          <a:picLocks noChangeAspect="1"/>
        </xdr:cNvPicPr>
      </xdr:nvPicPr>
      <xdr:blipFill>
        <a:blip xmlns:r="http://schemas.openxmlformats.org/officeDocument/2006/relationships" r:embed="rId9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111</xdr:row>
      <xdr:rowOff>95250</xdr:rowOff>
    </xdr:from>
    <xdr:ext cx="1238250" cy="1238250"/>
    <xdr:pic>
      <xdr:nvPicPr>
        <xdr:cNvPr id="99" name="Конвектор электрический белый FLORI Meccanico REC-FRWG1500 Royal Clima" descr="30873"/>
        <xdr:cNvPicPr>
          <a:picLocks noChangeAspect="1"/>
        </xdr:cNvPicPr>
      </xdr:nvPicPr>
      <xdr:blipFill>
        <a:blip xmlns:r="http://schemas.openxmlformats.org/officeDocument/2006/relationships" r:embed="rId9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112</xdr:row>
      <xdr:rowOff>95250</xdr:rowOff>
    </xdr:from>
    <xdr:ext cx="1238250" cy="1238250"/>
    <xdr:pic>
      <xdr:nvPicPr>
        <xdr:cNvPr id="100" name="Кондиционер RC-GL35HN ROYAL CLIMA GLORIA" descr="31001"/>
        <xdr:cNvPicPr>
          <a:picLocks noChangeAspect="1"/>
        </xdr:cNvPicPr>
      </xdr:nvPicPr>
      <xdr:blipFill>
        <a:blip xmlns:r="http://schemas.openxmlformats.org/officeDocument/2006/relationships" r:embed="rId10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113</xdr:row>
      <xdr:rowOff>95250</xdr:rowOff>
    </xdr:from>
    <xdr:ext cx="1238250" cy="1238250"/>
    <xdr:pic>
      <xdr:nvPicPr>
        <xdr:cNvPr id="101" name="Вентилятор осевой E100SC D100" descr="31405"/>
        <xdr:cNvPicPr>
          <a:picLocks noChangeAspect="1"/>
        </xdr:cNvPicPr>
      </xdr:nvPicPr>
      <xdr:blipFill>
        <a:blip xmlns:r="http://schemas.openxmlformats.org/officeDocument/2006/relationships" r:embed="rId10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114</xdr:row>
      <xdr:rowOff>95250</xdr:rowOff>
    </xdr:from>
    <xdr:ext cx="1238250" cy="1238250"/>
    <xdr:pic>
      <xdr:nvPicPr>
        <xdr:cNvPr id="102" name="Вентилятор осевой E100S D100" descr="31406"/>
        <xdr:cNvPicPr>
          <a:picLocks noChangeAspect="1"/>
        </xdr:cNvPicPr>
      </xdr:nvPicPr>
      <xdr:blipFill>
        <a:blip xmlns:r="http://schemas.openxmlformats.org/officeDocument/2006/relationships" r:embed="rId10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115</xdr:row>
      <xdr:rowOff>95250</xdr:rowOff>
    </xdr:from>
    <xdr:ext cx="1238250" cy="1238250"/>
    <xdr:pic>
      <xdr:nvPicPr>
        <xdr:cNvPr id="103" name="Вентилятор осевой ERA 5C D125" descr="31407"/>
        <xdr:cNvPicPr>
          <a:picLocks noChangeAspect="1"/>
        </xdr:cNvPicPr>
      </xdr:nvPicPr>
      <xdr:blipFill>
        <a:blip xmlns:r="http://schemas.openxmlformats.org/officeDocument/2006/relationships" r:embed="rId10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116</xdr:row>
      <xdr:rowOff>95250</xdr:rowOff>
    </xdr:from>
    <xdr:ext cx="1238250" cy="1238250"/>
    <xdr:pic>
      <xdr:nvPicPr>
        <xdr:cNvPr id="104" name="Вентилятор накладной А4 D100" descr="31408"/>
        <xdr:cNvPicPr>
          <a:picLocks noChangeAspect="1"/>
        </xdr:cNvPicPr>
      </xdr:nvPicPr>
      <xdr:blipFill>
        <a:blip xmlns:r="http://schemas.openxmlformats.org/officeDocument/2006/relationships" r:embed="rId10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117</xdr:row>
      <xdr:rowOff>95250</xdr:rowOff>
    </xdr:from>
    <xdr:ext cx="1238250" cy="1238250"/>
    <xdr:pic>
      <xdr:nvPicPr>
        <xdr:cNvPr id="105" name="Вентилятор накладной А5 D125 AURAMAX" descr="31409"/>
        <xdr:cNvPicPr>
          <a:picLocks noChangeAspect="1"/>
        </xdr:cNvPicPr>
      </xdr:nvPicPr>
      <xdr:blipFill>
        <a:blip xmlns:r="http://schemas.openxmlformats.org/officeDocument/2006/relationships" r:embed="rId10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118</xdr:row>
      <xdr:rowOff>95250</xdr:rowOff>
    </xdr:from>
    <xdr:ext cx="1238250" cy="1238250"/>
    <xdr:pic>
      <xdr:nvPicPr>
        <xdr:cNvPr id="106" name="Вентилятор осевой ERA 5C-02 D125" descr="31410"/>
        <xdr:cNvPicPr>
          <a:picLocks noChangeAspect="1"/>
        </xdr:cNvPicPr>
      </xdr:nvPicPr>
      <xdr:blipFill>
        <a:blip xmlns:r="http://schemas.openxmlformats.org/officeDocument/2006/relationships" r:embed="rId10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119</xdr:row>
      <xdr:rowOff>95250</xdr:rowOff>
    </xdr:from>
    <xdr:ext cx="1238250" cy="1238250"/>
    <xdr:pic>
      <xdr:nvPicPr>
        <xdr:cNvPr id="107" name="Кондиционер RAC-SM25HP FUNAI SAMURAI" descr="31910"/>
        <xdr:cNvPicPr>
          <a:picLocks noChangeAspect="1"/>
        </xdr:cNvPicPr>
      </xdr:nvPicPr>
      <xdr:blipFill>
        <a:blip xmlns:r="http://schemas.openxmlformats.org/officeDocument/2006/relationships" r:embed="rId10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120</xdr:row>
      <xdr:rowOff>95250</xdr:rowOff>
    </xdr:from>
    <xdr:ext cx="1238250" cy="1238250"/>
    <xdr:pic>
      <xdr:nvPicPr>
        <xdr:cNvPr id="108" name="Масляный радиатор OS-15 Оазис 7 секций" descr="32235"/>
        <xdr:cNvPicPr>
          <a:picLocks noChangeAspect="1"/>
        </xdr:cNvPicPr>
      </xdr:nvPicPr>
      <xdr:blipFill>
        <a:blip xmlns:r="http://schemas.openxmlformats.org/officeDocument/2006/relationships" r:embed="rId10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121</xdr:row>
      <xdr:rowOff>95250</xdr:rowOff>
    </xdr:from>
    <xdr:ext cx="1238250" cy="1238250"/>
    <xdr:pic>
      <xdr:nvPicPr>
        <xdr:cNvPr id="109" name="Масляный радиатор OS-20 Оазис 9 секций" descr="32236"/>
        <xdr:cNvPicPr>
          <a:picLocks noChangeAspect="1"/>
        </xdr:cNvPicPr>
      </xdr:nvPicPr>
      <xdr:blipFill>
        <a:blip xmlns:r="http://schemas.openxmlformats.org/officeDocument/2006/relationships" r:embed="rId10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3" Type="http://schemas.openxmlformats.org/officeDocument/2006/relationships/drawing" Target="../drawings/drawing1.xml"/><Relationship Id="rId_hyperlink_1" Type="http://schemas.openxmlformats.org/officeDocument/2006/relationships/hyperlink" Target="http://www.ooowest.ru/" TargetMode="External"/><Relationship Id="rId2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122"/>
  <sheetViews>
    <sheetView tabSelected="1" workbookViewId="0" showGridLines="true" showRowColHeaders="1">
      <selection activeCell="A13" sqref="A13:D122"/>
    </sheetView>
  </sheetViews>
  <sheetFormatPr defaultRowHeight="14.4" outlineLevelRow="0" outlineLevelCol="0"/>
  <cols>
    <col min="1" max="1" width="25.85083" bestFit="true" customWidth="true" style="0"/>
    <col min="2" max="2" width="12.854004" bestFit="true" customWidth="true" style="4"/>
    <col min="3" max="3" width="29" customWidth="true" style="2"/>
    <col min="4" max="4" width="6.998291" bestFit="true" customWidth="true" style="0"/>
  </cols>
  <sheetData>
    <row r="1" spans="1:4">
      <c r="A1" s="7"/>
      <c r="B1" s="7"/>
      <c r="C1" s="7"/>
      <c r="D1" s="7"/>
    </row>
    <row r="2" spans="1:4">
      <c r="A2" s="7"/>
      <c r="B2" s="7"/>
      <c r="C2" s="7"/>
      <c r="D2" s="7"/>
    </row>
    <row r="3" spans="1:4">
      <c r="A3" s="7"/>
      <c r="B3" s="7"/>
      <c r="C3" s="7"/>
      <c r="D3" s="7"/>
    </row>
    <row r="4" spans="1:4">
      <c r="A4" s="7"/>
      <c r="B4" s="7"/>
      <c r="C4" s="7"/>
      <c r="D4" s="7"/>
    </row>
    <row r="5" spans="1:4">
      <c r="A5" s="7"/>
      <c r="B5" s="7"/>
      <c r="C5" s="7"/>
      <c r="D5" s="7"/>
    </row>
    <row r="6" spans="1:4">
      <c r="A6" s="7"/>
      <c r="B6" s="7"/>
      <c r="C6" s="7"/>
      <c r="D6" s="7"/>
    </row>
    <row r="7" spans="1:4">
      <c r="A7" s="7"/>
      <c r="B7" s="7"/>
      <c r="C7" s="7"/>
      <c r="D7" s="7"/>
    </row>
    <row r="8" spans="1:4">
      <c r="A8" t="s">
        <v>0</v>
      </c>
      <c r="B8" s="8" t="s">
        <v>1</v>
      </c>
      <c r="C8" s="8"/>
    </row>
    <row r="9" spans="1:4">
      <c r="A9" t="s">
        <v>2</v>
      </c>
      <c r="B9" s="8" t="s">
        <v>3</v>
      </c>
      <c r="C9" s="8"/>
    </row>
    <row r="10" spans="1:4">
      <c r="A10" t="s">
        <v>4</v>
      </c>
      <c r="B10" s="8" t="s">
        <v>5</v>
      </c>
      <c r="C10" s="8"/>
    </row>
    <row r="11" spans="1:4">
      <c r="B11" s="9" t="s">
        <v>6</v>
      </c>
      <c r="C11" s="9"/>
    </row>
    <row r="12" spans="1:4">
      <c r="A12" t="s">
        <v>7</v>
      </c>
      <c r="B12" s="6" t="s">
        <v>8</v>
      </c>
    </row>
    <row r="13" spans="1:4">
      <c r="A13" s="1" t="s">
        <v>9</v>
      </c>
      <c r="B13" s="5" t="s">
        <v>10</v>
      </c>
      <c r="C13" s="3" t="s">
        <v>11</v>
      </c>
      <c r="D13" s="1" t="s">
        <v>12</v>
      </c>
    </row>
    <row r="14" spans="1:4">
      <c r="A14"/>
      <c r="B14" s="4"/>
      <c r="C14" s="2"/>
      <c r="D14"/>
    </row>
    <row r="15" spans="1:4" customHeight="1" ht="130">
      <c r="A15"/>
      <c r="B15" s="10" t="str">
        <f>"11509"</f>
        <v>11509</v>
      </c>
      <c r="C15" s="11" t="s">
        <v>13</v>
      </c>
      <c r="D15" s="12">
        <v>3990.0</v>
      </c>
    </row>
    <row r="16" spans="1:4" customHeight="1" ht="130">
      <c r="A16"/>
      <c r="B16" s="10" t="str">
        <f>"11510"</f>
        <v>11510</v>
      </c>
      <c r="C16" s="11" t="s">
        <v>14</v>
      </c>
      <c r="D16" s="12">
        <v>835.0</v>
      </c>
    </row>
    <row r="17" spans="1:4" customHeight="1" ht="130">
      <c r="A17"/>
      <c r="B17" s="10" t="str">
        <f>"11511"</f>
        <v>11511</v>
      </c>
      <c r="C17" s="11" t="s">
        <v>15</v>
      </c>
      <c r="D17" s="12">
        <v>925.0</v>
      </c>
    </row>
    <row r="18" spans="1:4" customHeight="1" ht="130">
      <c r="A18"/>
      <c r="B18" s="10" t="str">
        <f>"11519"</f>
        <v>11519</v>
      </c>
      <c r="C18" s="11" t="s">
        <v>16</v>
      </c>
      <c r="D18" s="12">
        <v>1850.0</v>
      </c>
    </row>
    <row r="19" spans="1:4" customHeight="1" ht="130">
      <c r="A19"/>
      <c r="B19" s="10" t="str">
        <f>"11526"</f>
        <v>11526</v>
      </c>
      <c r="C19" s="11" t="s">
        <v>17</v>
      </c>
      <c r="D19" s="12">
        <v>1520.0</v>
      </c>
    </row>
    <row r="20" spans="1:4" customHeight="1" ht="130">
      <c r="A20"/>
      <c r="B20" s="10" t="str">
        <f>"11528"</f>
        <v>11528</v>
      </c>
      <c r="C20" s="11" t="s">
        <v>18</v>
      </c>
      <c r="D20" s="12">
        <v>187.0</v>
      </c>
    </row>
    <row r="21" spans="1:4" customHeight="1" ht="130">
      <c r="A21"/>
      <c r="B21" s="10" t="str">
        <f>"11529"</f>
        <v>11529</v>
      </c>
      <c r="C21" s="11" t="s">
        <v>19</v>
      </c>
      <c r="D21" s="12">
        <v>175.0</v>
      </c>
    </row>
    <row r="22" spans="1:4" customHeight="1" ht="130">
      <c r="A22"/>
      <c r="B22" s="10" t="str">
        <f>"11532"</f>
        <v>11532</v>
      </c>
      <c r="C22" s="11" t="s">
        <v>20</v>
      </c>
      <c r="D22" s="12">
        <v>154.0</v>
      </c>
    </row>
    <row r="23" spans="1:4" customHeight="1" ht="130">
      <c r="A23"/>
      <c r="B23" s="10" t="str">
        <f>"11533"</f>
        <v>11533</v>
      </c>
      <c r="C23" s="11" t="s">
        <v>21</v>
      </c>
      <c r="D23" s="12">
        <v>126.0</v>
      </c>
    </row>
    <row r="24" spans="1:4" customHeight="1" ht="130">
      <c r="A24"/>
      <c r="B24" s="10" t="str">
        <f>"11534"</f>
        <v>11534</v>
      </c>
      <c r="C24" s="11" t="s">
        <v>22</v>
      </c>
      <c r="D24" s="12">
        <v>115.0</v>
      </c>
    </row>
    <row r="25" spans="1:4" customHeight="1" ht="130">
      <c r="A25"/>
      <c r="B25" s="10" t="str">
        <f>"11536"</f>
        <v>11536</v>
      </c>
      <c r="C25" s="11" t="s">
        <v>23</v>
      </c>
      <c r="D25" s="12">
        <v>150.0</v>
      </c>
    </row>
    <row r="26" spans="1:4" customHeight="1" ht="130">
      <c r="A26"/>
      <c r="B26" s="10" t="str">
        <f>"11538"</f>
        <v>11538</v>
      </c>
      <c r="C26" s="11" t="s">
        <v>24</v>
      </c>
      <c r="D26" s="12">
        <v>187.0</v>
      </c>
    </row>
    <row r="27" spans="1:4" customHeight="1" ht="130">
      <c r="A27"/>
      <c r="B27" s="10" t="str">
        <f>"11540"</f>
        <v>11540</v>
      </c>
      <c r="C27" s="11" t="s">
        <v>25</v>
      </c>
      <c r="D27" s="12">
        <v>192.0</v>
      </c>
    </row>
    <row r="28" spans="1:4" customHeight="1" ht="130">
      <c r="A28"/>
      <c r="B28" s="10" t="str">
        <f>"11542"</f>
        <v>11542</v>
      </c>
      <c r="C28" s="11" t="s">
        <v>26</v>
      </c>
      <c r="D28" s="12">
        <v>186.0</v>
      </c>
    </row>
    <row r="29" spans="1:4" customHeight="1" ht="130">
      <c r="A29"/>
      <c r="B29" s="10" t="str">
        <f>"11545"</f>
        <v>11545</v>
      </c>
      <c r="C29" s="11" t="s">
        <v>27</v>
      </c>
      <c r="D29" s="12">
        <v>270.0</v>
      </c>
    </row>
    <row r="30" spans="1:4" customHeight="1" ht="130">
      <c r="A30"/>
      <c r="B30" s="10" t="str">
        <f>"11546"</f>
        <v>11546</v>
      </c>
      <c r="C30" s="11" t="s">
        <v>28</v>
      </c>
      <c r="D30" s="12">
        <v>250.0</v>
      </c>
    </row>
    <row r="31" spans="1:4" customHeight="1" ht="130">
      <c r="A31"/>
      <c r="B31" s="10" t="str">
        <f>"11554"</f>
        <v>11554</v>
      </c>
      <c r="C31" s="11" t="s">
        <v>29</v>
      </c>
      <c r="D31" s="12">
        <v>143.0</v>
      </c>
    </row>
    <row r="32" spans="1:4" customHeight="1" ht="130">
      <c r="A32"/>
      <c r="B32" s="10" t="str">
        <f>"11555"</f>
        <v>11555</v>
      </c>
      <c r="C32" s="11" t="s">
        <v>30</v>
      </c>
      <c r="D32" s="12">
        <v>58.0</v>
      </c>
    </row>
    <row r="33" spans="1:4" customHeight="1" ht="130">
      <c r="A33"/>
      <c r="B33" s="10" t="str">
        <f>"11556"</f>
        <v>11556</v>
      </c>
      <c r="C33" s="11" t="s">
        <v>31</v>
      </c>
      <c r="D33" s="12">
        <v>135.0</v>
      </c>
    </row>
    <row r="34" spans="1:4" customHeight="1" ht="130">
      <c r="A34"/>
      <c r="B34" s="10" t="str">
        <f>"11557"</f>
        <v>11557</v>
      </c>
      <c r="C34" s="11" t="s">
        <v>32</v>
      </c>
      <c r="D34" s="12">
        <v>68.0</v>
      </c>
    </row>
    <row r="35" spans="1:4" customHeight="1" ht="130">
      <c r="A35"/>
      <c r="B35" s="10" t="str">
        <f>"11567"</f>
        <v>11567</v>
      </c>
      <c r="C35" s="11" t="s">
        <v>33</v>
      </c>
      <c r="D35" s="12">
        <v>232.0</v>
      </c>
    </row>
    <row r="36" spans="1:4" customHeight="1" ht="130">
      <c r="A36"/>
      <c r="B36" s="10" t="str">
        <f>"11568"</f>
        <v>11568</v>
      </c>
      <c r="C36" s="11" t="s">
        <v>34</v>
      </c>
      <c r="D36" s="12">
        <v>132.0</v>
      </c>
    </row>
    <row r="37" spans="1:4" customHeight="1" ht="130">
      <c r="A37"/>
      <c r="B37" s="10" t="str">
        <f>"11570"</f>
        <v>11570</v>
      </c>
      <c r="C37" s="11" t="s">
        <v>35</v>
      </c>
      <c r="D37" s="12">
        <v>120.0</v>
      </c>
    </row>
    <row r="38" spans="1:4" customHeight="1" ht="130">
      <c r="A38"/>
      <c r="B38" s="10" t="str">
        <f>"11574"</f>
        <v>11574</v>
      </c>
      <c r="C38" s="11" t="s">
        <v>36</v>
      </c>
      <c r="D38" s="12">
        <v>120.0</v>
      </c>
    </row>
    <row r="39" spans="1:4" customHeight="1" ht="130">
      <c r="A39"/>
      <c r="B39" s="10" t="str">
        <f>"11575"</f>
        <v>11575</v>
      </c>
      <c r="C39" s="11" t="s">
        <v>37</v>
      </c>
      <c r="D39" s="12">
        <v>357.0</v>
      </c>
    </row>
    <row r="40" spans="1:4" customHeight="1" ht="130">
      <c r="A40"/>
      <c r="B40" s="10" t="str">
        <f>"11576"</f>
        <v>11576</v>
      </c>
      <c r="C40" s="11" t="s">
        <v>38</v>
      </c>
      <c r="D40" s="12">
        <v>300.0</v>
      </c>
    </row>
    <row r="41" spans="1:4" customHeight="1" ht="130">
      <c r="A41"/>
      <c r="B41" s="10" t="str">
        <f>"11578"</f>
        <v>11578</v>
      </c>
      <c r="C41" s="11" t="s">
        <v>39</v>
      </c>
      <c r="D41" s="12">
        <v>298.0</v>
      </c>
    </row>
    <row r="42" spans="1:4" customHeight="1" ht="130">
      <c r="A42"/>
      <c r="B42" s="10" t="str">
        <f>"11579"</f>
        <v>11579</v>
      </c>
      <c r="C42" s="11" t="s">
        <v>40</v>
      </c>
      <c r="D42" s="12">
        <v>396.0</v>
      </c>
    </row>
    <row r="43" spans="1:4" customHeight="1" ht="130">
      <c r="A43"/>
      <c r="B43" s="10" t="str">
        <f>"11583"</f>
        <v>11583</v>
      </c>
      <c r="C43" s="11" t="s">
        <v>41</v>
      </c>
      <c r="D43" s="12">
        <v>186.0</v>
      </c>
    </row>
    <row r="44" spans="1:4" customHeight="1" ht="130">
      <c r="A44"/>
      <c r="B44" s="10" t="str">
        <f>"11588"</f>
        <v>11588</v>
      </c>
      <c r="C44" s="11" t="s">
        <v>42</v>
      </c>
      <c r="D44" s="12">
        <v>205.0</v>
      </c>
    </row>
    <row r="45" spans="1:4" customHeight="1" ht="130">
      <c r="A45"/>
      <c r="B45" s="10" t="str">
        <f>"11590"</f>
        <v>11590</v>
      </c>
      <c r="C45" s="11" t="s">
        <v>43</v>
      </c>
      <c r="D45" s="12">
        <v>196.0</v>
      </c>
    </row>
    <row r="46" spans="1:4" customHeight="1" ht="130">
      <c r="A46"/>
      <c r="B46" s="10" t="str">
        <f>"11614"</f>
        <v>11614</v>
      </c>
      <c r="C46" s="11" t="s">
        <v>44</v>
      </c>
      <c r="D46" s="12">
        <v>56.0</v>
      </c>
    </row>
    <row r="47" spans="1:4" customHeight="1" ht="130">
      <c r="A47"/>
      <c r="B47" s="10" t="str">
        <f>"11615"</f>
        <v>11615</v>
      </c>
      <c r="C47" s="11" t="s">
        <v>45</v>
      </c>
      <c r="D47" s="12">
        <v>75.0</v>
      </c>
    </row>
    <row r="48" spans="1:4" customHeight="1" ht="130">
      <c r="A48"/>
      <c r="B48" s="10" t="str">
        <f>"11618"</f>
        <v>11618</v>
      </c>
      <c r="C48" s="11" t="s">
        <v>46</v>
      </c>
      <c r="D48" s="12">
        <v>252.0</v>
      </c>
    </row>
    <row r="49" spans="1:4" customHeight="1" ht="130">
      <c r="A49"/>
      <c r="B49" s="10" t="str">
        <f>"11619"</f>
        <v>11619</v>
      </c>
      <c r="C49" s="11" t="s">
        <v>47</v>
      </c>
      <c r="D49" s="12">
        <v>354.0</v>
      </c>
    </row>
    <row r="50" spans="1:4" customHeight="1" ht="130">
      <c r="A50"/>
      <c r="B50" s="10" t="str">
        <f>"11620"</f>
        <v>11620</v>
      </c>
      <c r="C50" s="11" t="s">
        <v>48</v>
      </c>
      <c r="D50" s="12">
        <v>162.0</v>
      </c>
    </row>
    <row r="51" spans="1:4" customHeight="1" ht="130">
      <c r="A51"/>
      <c r="B51" s="10" t="str">
        <f>"11621"</f>
        <v>11621</v>
      </c>
      <c r="C51" s="11" t="s">
        <v>49</v>
      </c>
      <c r="D51" s="12">
        <v>200.0</v>
      </c>
    </row>
    <row r="52" spans="1:4" customHeight="1" ht="130">
      <c r="A52"/>
      <c r="B52" s="10" t="str">
        <f>"11622"</f>
        <v>11622</v>
      </c>
      <c r="C52" s="11" t="s">
        <v>50</v>
      </c>
      <c r="D52" s="12">
        <v>218.0</v>
      </c>
    </row>
    <row r="53" spans="1:4" customHeight="1" ht="130">
      <c r="A53"/>
      <c r="B53" s="10" t="str">
        <f>"11623"</f>
        <v>11623</v>
      </c>
      <c r="C53" s="11" t="s">
        <v>51</v>
      </c>
      <c r="D53" s="12">
        <v>348.0</v>
      </c>
    </row>
    <row r="54" spans="1:4" customHeight="1" ht="130">
      <c r="A54"/>
      <c r="B54" s="10" t="str">
        <f>"11624"</f>
        <v>11624</v>
      </c>
      <c r="C54" s="11" t="s">
        <v>52</v>
      </c>
      <c r="D54" s="12">
        <v>150.0</v>
      </c>
    </row>
    <row r="55" spans="1:4" customHeight="1" ht="130">
      <c r="A55"/>
      <c r="B55" s="10" t="str">
        <f>"11625"</f>
        <v>11625</v>
      </c>
      <c r="C55" s="11" t="s">
        <v>53</v>
      </c>
      <c r="D55" s="12">
        <v>311.0</v>
      </c>
    </row>
    <row r="56" spans="1:4" customHeight="1" ht="130">
      <c r="A56"/>
      <c r="B56" s="10" t="str">
        <f>"11626"</f>
        <v>11626</v>
      </c>
      <c r="C56" s="11" t="s">
        <v>54</v>
      </c>
      <c r="D56" s="12">
        <v>197.0</v>
      </c>
    </row>
    <row r="57" spans="1:4" customHeight="1" ht="130">
      <c r="A57"/>
      <c r="B57" s="10" t="str">
        <f>"11627"</f>
        <v>11627</v>
      </c>
      <c r="C57" s="11" t="s">
        <v>55</v>
      </c>
      <c r="D57" s="12">
        <v>422.0</v>
      </c>
    </row>
    <row r="58" spans="1:4" customHeight="1" ht="130">
      <c r="A58"/>
      <c r="B58" s="10" t="str">
        <f>"11628"</f>
        <v>11628</v>
      </c>
      <c r="C58" s="11" t="s">
        <v>56</v>
      </c>
      <c r="D58" s="12">
        <v>350.0</v>
      </c>
    </row>
    <row r="59" spans="1:4" customHeight="1" ht="130">
      <c r="A59"/>
      <c r="B59" s="10" t="str">
        <f>"11629"</f>
        <v>11629</v>
      </c>
      <c r="C59" s="11" t="s">
        <v>57</v>
      </c>
      <c r="D59" s="12">
        <v>175.0</v>
      </c>
    </row>
    <row r="60" spans="1:4" customHeight="1" ht="130">
      <c r="A60"/>
      <c r="B60" s="10" t="str">
        <f>"11632"</f>
        <v>11632</v>
      </c>
      <c r="C60" s="11" t="s">
        <v>58</v>
      </c>
      <c r="D60" s="12">
        <v>450.0</v>
      </c>
    </row>
    <row r="61" spans="1:4" customHeight="1" ht="130">
      <c r="A61"/>
      <c r="B61" s="10" t="str">
        <f>"11635"</f>
        <v>11635</v>
      </c>
      <c r="C61" s="11" t="s">
        <v>59</v>
      </c>
      <c r="D61" s="12">
        <v>294.0</v>
      </c>
    </row>
    <row r="62" spans="1:4" customHeight="1" ht="130">
      <c r="A62"/>
      <c r="B62" s="10" t="str">
        <f>"11636"</f>
        <v>11636</v>
      </c>
      <c r="C62" s="11" t="s">
        <v>60</v>
      </c>
      <c r="D62" s="12">
        <v>73.0</v>
      </c>
    </row>
    <row r="63" spans="1:4" customHeight="1" ht="130">
      <c r="A63"/>
      <c r="B63" s="10" t="str">
        <f>"11637"</f>
        <v>11637</v>
      </c>
      <c r="C63" s="11" t="s">
        <v>61</v>
      </c>
      <c r="D63" s="12">
        <v>73.0</v>
      </c>
    </row>
    <row r="64" spans="1:4" customHeight="1" ht="130">
      <c r="A64"/>
      <c r="B64" s="10" t="str">
        <f>"11742"</f>
        <v>11742</v>
      </c>
      <c r="C64" s="11" t="s">
        <v>62</v>
      </c>
      <c r="D64" s="12">
        <v>144.0</v>
      </c>
    </row>
    <row r="65" spans="1:4" customHeight="1" ht="130">
      <c r="A65"/>
      <c r="B65" s="10" t="str">
        <f>"12826"</f>
        <v>12826</v>
      </c>
      <c r="C65" s="11" t="s">
        <v>63</v>
      </c>
      <c r="D65" s="12">
        <v>192.0</v>
      </c>
    </row>
    <row r="66" spans="1:4" customHeight="1" ht="130">
      <c r="A66"/>
      <c r="B66" s="10" t="str">
        <f>"12828"</f>
        <v>12828</v>
      </c>
      <c r="C66" s="11" t="s">
        <v>64</v>
      </c>
      <c r="D66" s="12">
        <v>242.0</v>
      </c>
    </row>
    <row r="67" spans="1:4" customHeight="1" ht="130">
      <c r="A67"/>
      <c r="B67" s="10" t="str">
        <f>"12834"</f>
        <v>12834</v>
      </c>
      <c r="C67" s="11" t="s">
        <v>65</v>
      </c>
      <c r="D67" s="12">
        <v>66.0</v>
      </c>
    </row>
    <row r="68" spans="1:4" customHeight="1" ht="130">
      <c r="A68"/>
      <c r="B68" s="10" t="str">
        <f>"12836"</f>
        <v>12836</v>
      </c>
      <c r="C68" s="11" t="s">
        <v>66</v>
      </c>
      <c r="D68" s="12">
        <v>318.0</v>
      </c>
    </row>
    <row r="69" spans="1:4" customHeight="1" ht="130">
      <c r="A69"/>
      <c r="B69" s="10" t="str">
        <f>"14260"</f>
        <v>14260</v>
      </c>
      <c r="C69" s="11" t="s">
        <v>67</v>
      </c>
      <c r="D69" s="12">
        <v>378.0</v>
      </c>
    </row>
    <row r="70" spans="1:4" customHeight="1" ht="130">
      <c r="A70"/>
      <c r="B70" s="10" t="str">
        <f>"14369"</f>
        <v>14369</v>
      </c>
      <c r="C70" s="11" t="s">
        <v>68</v>
      </c>
      <c r="D70" s="12">
        <v>152.0</v>
      </c>
    </row>
    <row r="71" spans="1:4" customHeight="1" ht="130">
      <c r="A71"/>
      <c r="B71" s="10" t="str">
        <f>"16087"</f>
        <v>16087</v>
      </c>
      <c r="C71" s="11" t="s">
        <v>69</v>
      </c>
      <c r="D71" s="12">
        <v>170.0</v>
      </c>
    </row>
    <row r="72" spans="1:4" customHeight="1" ht="130">
      <c r="A72"/>
      <c r="B72" s="10" t="str">
        <f>"18214"</f>
        <v>18214</v>
      </c>
      <c r="C72" s="11" t="s">
        <v>70</v>
      </c>
      <c r="D72" s="12">
        <v>154.0</v>
      </c>
    </row>
    <row r="73" spans="1:4" customHeight="1" ht="130">
      <c r="A73"/>
      <c r="B73" s="10" t="str">
        <f>"18230"</f>
        <v>18230</v>
      </c>
      <c r="C73" s="11" t="s">
        <v>71</v>
      </c>
      <c r="D73" s="12">
        <v>2150.0</v>
      </c>
    </row>
    <row r="74" spans="1:4" customHeight="1" ht="130">
      <c r="A74"/>
      <c r="B74" s="10" t="str">
        <f>"18724"</f>
        <v>18724</v>
      </c>
      <c r="C74" s="11" t="s">
        <v>72</v>
      </c>
      <c r="D74" s="12">
        <v>343.0</v>
      </c>
    </row>
    <row r="75" spans="1:4" customHeight="1" ht="130">
      <c r="A75"/>
      <c r="B75" s="10" t="str">
        <f>"18788"</f>
        <v>18788</v>
      </c>
      <c r="C75" s="11" t="s">
        <v>73</v>
      </c>
      <c r="D75" s="12">
        <v>75.0</v>
      </c>
    </row>
    <row r="76" spans="1:4" customHeight="1" ht="130">
      <c r="A76"/>
      <c r="B76" s="10" t="str">
        <f>"18789"</f>
        <v>18789</v>
      </c>
      <c r="C76" s="11" t="s">
        <v>74</v>
      </c>
      <c r="D76" s="12">
        <v>96.0</v>
      </c>
    </row>
    <row r="77" spans="1:4" customHeight="1" ht="130">
      <c r="A77"/>
      <c r="B77" s="10" t="str">
        <f>"19460"</f>
        <v>19460</v>
      </c>
      <c r="C77" s="11" t="s">
        <v>75</v>
      </c>
      <c r="D77" s="12">
        <v>166.0</v>
      </c>
    </row>
    <row r="78" spans="1:4" customHeight="1" ht="130">
      <c r="A78"/>
      <c r="B78" s="10" t="str">
        <f>"22501"</f>
        <v>22501</v>
      </c>
      <c r="C78" s="11" t="s">
        <v>76</v>
      </c>
      <c r="D78" s="12">
        <v>530.0</v>
      </c>
    </row>
    <row r="79" spans="1:4" customHeight="1" ht="130">
      <c r="A79"/>
      <c r="B79" s="10" t="str">
        <f>"24115"</f>
        <v>24115</v>
      </c>
      <c r="C79" s="11" t="s">
        <v>77</v>
      </c>
      <c r="D79" s="12">
        <v>1895.0</v>
      </c>
    </row>
    <row r="80" spans="1:4" customHeight="1" ht="130">
      <c r="A80"/>
      <c r="B80" s="10" t="str">
        <f>"24854"</f>
        <v>24854</v>
      </c>
      <c r="C80" s="11" t="s">
        <v>78</v>
      </c>
      <c r="D80" s="12">
        <v>166.0</v>
      </c>
    </row>
    <row r="81" spans="1:4" customHeight="1" ht="130">
      <c r="A81"/>
      <c r="B81" s="10" t="str">
        <f>"25002"</f>
        <v>25002</v>
      </c>
      <c r="C81" s="11" t="s">
        <v>79</v>
      </c>
      <c r="D81" s="12">
        <v>166.0</v>
      </c>
    </row>
    <row r="82" spans="1:4" customHeight="1" ht="130">
      <c r="A82"/>
      <c r="B82" s="10" t="str">
        <f>"25033"</f>
        <v>25033</v>
      </c>
      <c r="C82" s="11" t="s">
        <v>80</v>
      </c>
      <c r="D82" s="12">
        <v>1890.0</v>
      </c>
    </row>
    <row r="83" spans="1:4" customHeight="1" ht="130">
      <c r="A83"/>
      <c r="B83" s="10" t="str">
        <f>"25803"</f>
        <v>25803</v>
      </c>
      <c r="C83" s="11" t="s">
        <v>81</v>
      </c>
      <c r="D83" s="12">
        <v>156.0</v>
      </c>
    </row>
    <row r="84" spans="1:4" customHeight="1" ht="130">
      <c r="A84"/>
      <c r="B84" s="10" t="str">
        <f>"25804"</f>
        <v>25804</v>
      </c>
      <c r="C84" s="11" t="s">
        <v>82</v>
      </c>
      <c r="D84" s="12">
        <v>166.0</v>
      </c>
    </row>
    <row r="85" spans="1:4" customHeight="1" ht="130">
      <c r="A85"/>
      <c r="B85" s="10" t="str">
        <f>"25805"</f>
        <v>25805</v>
      </c>
      <c r="C85" s="11" t="s">
        <v>83</v>
      </c>
      <c r="D85" s="12">
        <v>154.0</v>
      </c>
    </row>
    <row r="86" spans="1:4" customHeight="1" ht="130">
      <c r="A86"/>
      <c r="B86" s="10" t="str">
        <f>"25806"</f>
        <v>25806</v>
      </c>
      <c r="C86" s="11" t="s">
        <v>84</v>
      </c>
      <c r="D86" s="12">
        <v>154.0</v>
      </c>
    </row>
    <row r="87" spans="1:4" customHeight="1" ht="130">
      <c r="A87"/>
      <c r="B87" s="10" t="str">
        <f>"25807"</f>
        <v>25807</v>
      </c>
      <c r="C87" s="11" t="s">
        <v>85</v>
      </c>
      <c r="D87" s="12">
        <v>64.0</v>
      </c>
    </row>
    <row r="88" spans="1:4" customHeight="1" ht="130">
      <c r="A88"/>
      <c r="B88" s="10" t="str">
        <f>"25808"</f>
        <v>25808</v>
      </c>
      <c r="C88" s="11" t="s">
        <v>86</v>
      </c>
      <c r="D88" s="12">
        <v>97.0</v>
      </c>
    </row>
    <row r="89" spans="1:4" customHeight="1" ht="130">
      <c r="A89"/>
      <c r="B89" s="10" t="str">
        <f>"25809"</f>
        <v>25809</v>
      </c>
      <c r="C89" s="11" t="s">
        <v>87</v>
      </c>
      <c r="D89" s="12">
        <v>96.0</v>
      </c>
    </row>
    <row r="90" spans="1:4" customHeight="1" ht="130">
      <c r="A90"/>
      <c r="B90" s="10" t="str">
        <f>"25858"</f>
        <v>25858</v>
      </c>
      <c r="C90" s="11" t="s">
        <v>88</v>
      </c>
      <c r="D90" s="12">
        <v>535.0</v>
      </c>
    </row>
    <row r="91" spans="1:4" customHeight="1" ht="130">
      <c r="A91"/>
      <c r="B91" s="10" t="str">
        <f>"25859"</f>
        <v>25859</v>
      </c>
      <c r="C91" s="11" t="s">
        <v>89</v>
      </c>
      <c r="D91" s="12">
        <v>1038.0</v>
      </c>
    </row>
    <row r="92" spans="1:4" customHeight="1" ht="130">
      <c r="A92"/>
      <c r="B92" s="10" t="str">
        <f>"25860"</f>
        <v>25860</v>
      </c>
      <c r="C92" s="11" t="s">
        <v>90</v>
      </c>
      <c r="D92" s="12">
        <v>1236.0</v>
      </c>
    </row>
    <row r="93" spans="1:4" customHeight="1" ht="130">
      <c r="A93"/>
      <c r="B93" s="10" t="str">
        <f>"25861"</f>
        <v>25861</v>
      </c>
      <c r="C93" s="11" t="s">
        <v>91</v>
      </c>
      <c r="D93" s="12">
        <v>260.0</v>
      </c>
    </row>
    <row r="94" spans="1:4" customHeight="1" ht="130">
      <c r="A94"/>
      <c r="B94" s="10" t="str">
        <f>"25862"</f>
        <v>25862</v>
      </c>
      <c r="C94" s="11" t="s">
        <v>92</v>
      </c>
      <c r="D94" s="12">
        <v>298.0</v>
      </c>
    </row>
    <row r="95" spans="1:4" customHeight="1" ht="130">
      <c r="A95"/>
      <c r="B95" s="10" t="str">
        <f>"25863"</f>
        <v>25863</v>
      </c>
      <c r="C95" s="11" t="s">
        <v>93</v>
      </c>
      <c r="D95" s="12">
        <v>372.0</v>
      </c>
    </row>
    <row r="96" spans="1:4" customHeight="1" ht="130">
      <c r="A96"/>
      <c r="B96" s="10" t="str">
        <f>"25864"</f>
        <v>25864</v>
      </c>
      <c r="C96" s="11" t="s">
        <v>94</v>
      </c>
      <c r="D96" s="12">
        <v>396.0</v>
      </c>
    </row>
    <row r="97" spans="1:4" customHeight="1" ht="130">
      <c r="A97"/>
      <c r="B97" s="10" t="str">
        <f>"26058"</f>
        <v>26058</v>
      </c>
      <c r="C97" s="11" t="s">
        <v>95</v>
      </c>
      <c r="D97" s="12">
        <v>166.0</v>
      </c>
    </row>
    <row r="98" spans="1:4" customHeight="1" ht="130">
      <c r="A98"/>
      <c r="B98" s="10" t="str">
        <f>"26620"</f>
        <v>26620</v>
      </c>
      <c r="C98" s="11" t="s">
        <v>96</v>
      </c>
      <c r="D98" s="12">
        <v>860.0</v>
      </c>
    </row>
    <row r="99" spans="1:4" customHeight="1" ht="130">
      <c r="A99"/>
      <c r="B99" s="10" t="str">
        <f>"28376"</f>
        <v>28376</v>
      </c>
      <c r="C99" s="11" t="s">
        <v>97</v>
      </c>
      <c r="D99" s="12">
        <v>20990.0</v>
      </c>
    </row>
    <row r="100" spans="1:4" customHeight="1" ht="130">
      <c r="A100"/>
      <c r="B100" s="10" t="str">
        <f>"28377"</f>
        <v>28377</v>
      </c>
      <c r="C100" s="11" t="s">
        <v>98</v>
      </c>
      <c r="D100" s="12">
        <v>29990.0</v>
      </c>
    </row>
    <row r="101" spans="1:4" customHeight="1" ht="130">
      <c r="A101"/>
      <c r="B101" s="10" t="str">
        <f>"29247"</f>
        <v>29247</v>
      </c>
      <c r="C101" s="11" t="s">
        <v>99</v>
      </c>
      <c r="D101" s="12">
        <v>19990.0</v>
      </c>
    </row>
    <row r="102" spans="1:4" customHeight="1" ht="130">
      <c r="A102"/>
      <c r="B102" s="10" t="str">
        <f>"29248"</f>
        <v>29248</v>
      </c>
      <c r="C102" s="11" t="s">
        <v>100</v>
      </c>
      <c r="D102" s="12">
        <v>24990.0</v>
      </c>
    </row>
    <row r="103" spans="1:4" customHeight="1" ht="130">
      <c r="A103"/>
      <c r="B103" s="10" t="str">
        <f>"29644"</f>
        <v>29644</v>
      </c>
      <c r="C103" s="11" t="s">
        <v>101</v>
      </c>
      <c r="D103" s="12">
        <v>17990.0</v>
      </c>
    </row>
    <row r="104" spans="1:4" customHeight="1" ht="130">
      <c r="A104"/>
      <c r="B104" s="10" t="str">
        <f>"29645"</f>
        <v>29645</v>
      </c>
      <c r="C104" s="11" t="s">
        <v>102</v>
      </c>
      <c r="D104" s="12">
        <v>20990.0</v>
      </c>
    </row>
    <row r="105" spans="1:4" customHeight="1" ht="130">
      <c r="A105"/>
      <c r="B105" s="10" t="str">
        <f>"29646"</f>
        <v>29646</v>
      </c>
      <c r="C105" s="11" t="s">
        <v>103</v>
      </c>
      <c r="D105" s="12">
        <v>24990.0</v>
      </c>
    </row>
    <row r="106" spans="1:4" customHeight="1" ht="130">
      <c r="A106"/>
      <c r="B106" s="10" t="str">
        <f>"29706"</f>
        <v>29706</v>
      </c>
      <c r="C106" s="11" t="s">
        <v>104</v>
      </c>
      <c r="D106" s="12">
        <v>1400.0</v>
      </c>
    </row>
    <row r="107" spans="1:4" customHeight="1" ht="130">
      <c r="A107"/>
      <c r="B107" s="10" t="str">
        <f>"30048"</f>
        <v>30048</v>
      </c>
      <c r="C107" s="11" t="s">
        <v>105</v>
      </c>
      <c r="D107" s="12">
        <v>2900.0</v>
      </c>
    </row>
    <row r="108" spans="1:4" customHeight="1" ht="130">
      <c r="A108"/>
      <c r="B108" s="10" t="str">
        <f>"30050"</f>
        <v>30050</v>
      </c>
      <c r="C108" s="11" t="s">
        <v>106</v>
      </c>
      <c r="D108" s="12">
        <v>3800.0</v>
      </c>
    </row>
    <row r="109" spans="1:4" customHeight="1" ht="130">
      <c r="A109"/>
      <c r="B109" s="10" t="str">
        <f>"30560"</f>
        <v>30560</v>
      </c>
      <c r="C109" s="11" t="s">
        <v>107</v>
      </c>
      <c r="D109" s="12">
        <v>2400.0</v>
      </c>
    </row>
    <row r="110" spans="1:4" customHeight="1" ht="130">
      <c r="A110"/>
      <c r="B110" s="10" t="str">
        <f>"30671"</f>
        <v>30671</v>
      </c>
      <c r="C110" s="11" t="s">
        <v>108</v>
      </c>
      <c r="D110" s="12">
        <v>990.0</v>
      </c>
    </row>
    <row r="111" spans="1:4" customHeight="1" ht="130">
      <c r="A111"/>
      <c r="B111" s="10" t="str">
        <f>"30872"</f>
        <v>30872</v>
      </c>
      <c r="C111" s="11" t="s">
        <v>109</v>
      </c>
      <c r="D111" s="12">
        <v>4630.0</v>
      </c>
    </row>
    <row r="112" spans="1:4" customHeight="1" ht="130">
      <c r="A112"/>
      <c r="B112" s="10" t="str">
        <f>"30873"</f>
        <v>30873</v>
      </c>
      <c r="C112" s="11" t="s">
        <v>110</v>
      </c>
      <c r="D112" s="12">
        <v>4630.0</v>
      </c>
    </row>
    <row r="113" spans="1:4" customHeight="1" ht="130">
      <c r="A113"/>
      <c r="B113" s="10" t="str">
        <f>"31001"</f>
        <v>31001</v>
      </c>
      <c r="C113" s="11" t="s">
        <v>111</v>
      </c>
      <c r="D113" s="12">
        <v>35000.0</v>
      </c>
    </row>
    <row r="114" spans="1:4" customHeight="1" ht="130">
      <c r="A114"/>
      <c r="B114" s="10" t="str">
        <f>"31405"</f>
        <v>31405</v>
      </c>
      <c r="C114" s="11" t="s">
        <v>112</v>
      </c>
      <c r="D114" s="12">
        <v>1220.0</v>
      </c>
    </row>
    <row r="115" spans="1:4" customHeight="1" ht="130">
      <c r="A115"/>
      <c r="B115" s="10" t="str">
        <f>"31406"</f>
        <v>31406</v>
      </c>
      <c r="C115" s="11" t="s">
        <v>113</v>
      </c>
      <c r="D115" s="12">
        <v>1000.0</v>
      </c>
    </row>
    <row r="116" spans="1:4" customHeight="1" ht="130">
      <c r="A116"/>
      <c r="B116" s="10" t="str">
        <f>"31407"</f>
        <v>31407</v>
      </c>
      <c r="C116" s="11" t="s">
        <v>114</v>
      </c>
      <c r="D116" s="12">
        <v>1580.0</v>
      </c>
    </row>
    <row r="117" spans="1:4" customHeight="1" ht="130">
      <c r="A117"/>
      <c r="B117" s="10" t="str">
        <f>"31408"</f>
        <v>31408</v>
      </c>
      <c r="C117" s="11" t="s">
        <v>115</v>
      </c>
      <c r="D117" s="12">
        <v>885.0</v>
      </c>
    </row>
    <row r="118" spans="1:4" customHeight="1" ht="130">
      <c r="A118"/>
      <c r="B118" s="10" t="str">
        <f>"31409"</f>
        <v>31409</v>
      </c>
      <c r="C118" s="11" t="s">
        <v>116</v>
      </c>
      <c r="D118" s="12">
        <v>1010.0</v>
      </c>
    </row>
    <row r="119" spans="1:4" customHeight="1" ht="130">
      <c r="A119"/>
      <c r="B119" s="10" t="str">
        <f>"31410"</f>
        <v>31410</v>
      </c>
      <c r="C119" s="11" t="s">
        <v>117</v>
      </c>
      <c r="D119" s="12">
        <v>2000.0</v>
      </c>
    </row>
    <row r="120" spans="1:4" customHeight="1" ht="130">
      <c r="A120"/>
      <c r="B120" s="10" t="str">
        <f>"31910"</f>
        <v>31910</v>
      </c>
      <c r="C120" s="11" t="s">
        <v>118</v>
      </c>
      <c r="D120" s="12">
        <v>23990.0</v>
      </c>
    </row>
    <row r="121" spans="1:4" customHeight="1" ht="130">
      <c r="A121"/>
      <c r="B121" s="10" t="str">
        <f>"32235"</f>
        <v>32235</v>
      </c>
      <c r="C121" s="11" t="s">
        <v>119</v>
      </c>
      <c r="D121" s="12">
        <v>3215.0</v>
      </c>
    </row>
    <row r="122" spans="1:4" customHeight="1" ht="130">
      <c r="A122"/>
      <c r="B122" s="10" t="str">
        <f>"32236"</f>
        <v>32236</v>
      </c>
      <c r="C122" s="11" t="s">
        <v>120</v>
      </c>
      <c r="D122" s="12">
        <v>3780.0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D7"/>
    <mergeCell ref="B8:C8"/>
    <mergeCell ref="B9:C9"/>
    <mergeCell ref="B10:C10"/>
    <mergeCell ref="B11:C11"/>
  </mergeCells>
  <hyperlinks>
    <hyperlink ref="B11" r:id="rId_hyperlink_1"/>
  </hyperlinks>
  <printOptions gridLines="false" gridLinesSet="true"/>
  <pageMargins left="0.039370078740157" right="0.039370078740157" top="0.74803149606299" bottom="0.74803149606299" header="0.31496062992126" footer="0.31496062992126"/>
  <pageSetup paperSize="9" orientation="portrait" scale="100" fitToHeight="1" fitToWidth="1" pageOrder="downThenOver" r:id="rId2"/>
  <headerFooter differentOddEven="false" differentFirst="false" scaleWithDoc="true" alignWithMargins="true">
    <oddHeader/>
    <oddFooter/>
    <evenHeader/>
    <evenFooter/>
    <firstHeader/>
    <firstFooter/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ooowest.ru</dc:creator>
  <cp:lastModifiedBy>ooowest.ru</cp:lastModifiedBy>
  <dcterms:created xsi:type="dcterms:W3CDTF">2018-03-21T11:51:23+03:00</dcterms:created>
  <dcterms:modified xsi:type="dcterms:W3CDTF">2022-10-24T13:02:47+03:00</dcterms:modified>
  <dc:title>ooowest.ru</dc:title>
  <dc:description>ooowest.ru</dc:description>
  <dc:subject>ooowest.ru</dc:subject>
  <cp:keywords/>
  <cp:category/>
</cp:coreProperties>
</file>