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<sst xmlns="http://schemas.openxmlformats.org/spreadsheetml/2006/main" uniqueCount="198">
  <si>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</si>
  <si>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</si>
  <si>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</si>
  <si>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</si>
  <si>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</si>
  <si>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</si>
  <si>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</si>
  <si>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</si>
  <si>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07.11.2024</t>
  </si>
  <si>
    <t>картинка</t>
  </si>
  <si>
    <t>Код товара</t>
  </si>
  <si>
    <t>Наименование</t>
  </si>
  <si>
    <t>цена</t>
  </si>
  <si>
    <t>Воздуховод гофрированный 3м D-110мм</t>
  </si>
  <si>
    <t>Воздуховод гофрированный 3м D-120мм</t>
  </si>
  <si>
    <t>Воздуховод гофрированный 3м D-125мм</t>
  </si>
  <si>
    <t>Воздуховод гофрированный 3м D-130мм</t>
  </si>
  <si>
    <t>Воздуховод гофрированный 3м D-135мм</t>
  </si>
  <si>
    <t>Воздуховод гофрированный 3м D-140мм</t>
  </si>
  <si>
    <t>Воздуховод гофрированный 3м D-100мм</t>
  </si>
  <si>
    <t>Воздуховод гофрированный 3м D-115мм</t>
  </si>
  <si>
    <t>Площадка торцевая 100мм</t>
  </si>
  <si>
    <t>Площадка торцевая 110мм</t>
  </si>
  <si>
    <t>Площадка торцевая 120мм</t>
  </si>
  <si>
    <t>Площадка торцевая 130мм</t>
  </si>
  <si>
    <t>Площадка торцевая 135мм</t>
  </si>
  <si>
    <t>Площадка торцевая 125мм</t>
  </si>
  <si>
    <t>Площадка торцевая 140мм</t>
  </si>
  <si>
    <t>Площадка торцевая 150мм</t>
  </si>
  <si>
    <t>Колено коаксиальное 90* D 60/100мм NEVA Lux</t>
  </si>
  <si>
    <t>Воздуховод гофрированный 3м D-150мм</t>
  </si>
  <si>
    <t>Воздуховод гофрированный 3м D-80мм</t>
  </si>
  <si>
    <t>Площадка торцевая 115мм</t>
  </si>
  <si>
    <t>Хомут D90х110мм оцинкованный</t>
  </si>
  <si>
    <t>Хомут D110х130мм оцинкованный</t>
  </si>
  <si>
    <t>Хомут D100х120мм оцинкованный</t>
  </si>
  <si>
    <t>Хомут D130х150мм оцинкованный</t>
  </si>
  <si>
    <t>Хомут D140х160мм оцинкованный</t>
  </si>
  <si>
    <t>Адаптер переходной на 2-х трубную систему Baxi</t>
  </si>
  <si>
    <t>Хомут D120х140мм оцинкованный</t>
  </si>
  <si>
    <t>Коаксиальный дымоход для настенных котлов 60/100мм универсальный</t>
  </si>
  <si>
    <t>Комплект раздельных дымоходов D-80/80мм IMMERGAS 3.010351</t>
  </si>
  <si>
    <t>Хомут D12х20мм оцинкованный</t>
  </si>
  <si>
    <t>Хомут D20х32мм оцинкованный</t>
  </si>
  <si>
    <t>Хомут D8x12мм оцинкованный</t>
  </si>
  <si>
    <t>Хомут D16х25мм оцинкованный</t>
  </si>
  <si>
    <t>Хомут D25х40мм оцинкованный</t>
  </si>
  <si>
    <t>Труба нержавейка 0,25м D-80мм Ferrum</t>
  </si>
  <si>
    <t>Труба нержавейка 0,50м D-80мм Ferrum</t>
  </si>
  <si>
    <t>Труба нержавейка 1,00м D-80мм Ferrum</t>
  </si>
  <si>
    <t>Зонт-Д нержавейка D-135мм Ferrum наружный</t>
  </si>
  <si>
    <t>Зонт-Д нержавейка D-150мм Ferrum наружный</t>
  </si>
  <si>
    <t>Труба нержавейка 0,50м D-100мм Ferrum</t>
  </si>
  <si>
    <t>Труба нержавейка 1,00м D-100мм Ferrum</t>
  </si>
  <si>
    <t>Труба нержавейка 0,25м D-110мм Ferrum</t>
  </si>
  <si>
    <t>Труба нержавейка 0,50м D-110мм Ferrum</t>
  </si>
  <si>
    <t>Труба нержавейка 1,00м D-110мм Ferrum</t>
  </si>
  <si>
    <t>Труба нержавейка 0,25м D-115мм Ferrum</t>
  </si>
  <si>
    <t>Труба нержавейка 1,00м D-115мм Ferrum</t>
  </si>
  <si>
    <t>Труба нержавейка 0,25м D-120мм Ferrum</t>
  </si>
  <si>
    <t>Труба нержавейка 0,50м D-120мм Ferrum</t>
  </si>
  <si>
    <t>Труба нержавейка 1,00м D-120мм Ferrum</t>
  </si>
  <si>
    <t>Труба нержавейка 0,25м D-125мм Ferrum</t>
  </si>
  <si>
    <t>Труба нержавейка 0,50м D-125мм Ferrum</t>
  </si>
  <si>
    <t>Труба нержавейка 1,00м D-125мм Ferrum</t>
  </si>
  <si>
    <t>Труба нержавейка 0,25м D-130мм Ferrum</t>
  </si>
  <si>
    <t>Труба нержавейка 1,00м D-130мм Ferrum</t>
  </si>
  <si>
    <t>Труба нержавейка 0,25м D-135мм Ferrum</t>
  </si>
  <si>
    <t>Труба нержавейка 0,50м D-135мм Ferrum</t>
  </si>
  <si>
    <t>Труба нержавейка 1,00м D-135мм Ferrum</t>
  </si>
  <si>
    <t>Труба нержавейка 0,50м D-140мм Ferrum</t>
  </si>
  <si>
    <t>Труба нержавейка 1,00м D-140мм Ferrum</t>
  </si>
  <si>
    <t>Труба нержавейка 0,25м D-150мм Ferrum</t>
  </si>
  <si>
    <t>Труба нержавейка 0,50м D-150мм Ferrum</t>
  </si>
  <si>
    <t>Труба нержавейка 1,00м D-150мм Ferrum</t>
  </si>
  <si>
    <t>Колено нержавейка 90* D-110мм Ferrum</t>
  </si>
  <si>
    <t>Колено нержавейка 90* D-115мм Ferrum</t>
  </si>
  <si>
    <t>Колено нержавейка 90* D-120мм Ferrum</t>
  </si>
  <si>
    <t>Колено нержавейка 90* D-125мм Ferrum</t>
  </si>
  <si>
    <t>Колено нержавейка 90* D-135мм Ferrum</t>
  </si>
  <si>
    <t>Колено нержавейка 90* D-140мм Ferrum</t>
  </si>
  <si>
    <t>Заглушка нержавейка D-130мм Ferrum</t>
  </si>
  <si>
    <t>Заглушка нержавейка D-150мм Ferrum</t>
  </si>
  <si>
    <t>Переходник нержавейка МП 120х135мм Ferrum</t>
  </si>
  <si>
    <t>Переходник нержавейка МП 125х135мм Ferrum</t>
  </si>
  <si>
    <t>Переходник нержавейка МП 110х135мм Ferrum</t>
  </si>
  <si>
    <t>Зонт-Д нержавейка D-80мм Ferrum наружный</t>
  </si>
  <si>
    <t>Зонт-Д нержавейка D-100мм Ferrum наружный</t>
  </si>
  <si>
    <t>Зонт-Д нержавейка D-110мм Ferrum наружный</t>
  </si>
  <si>
    <t>Зонт-Д нержавейка D-115мм Ferrum наружный</t>
  </si>
  <si>
    <t>Зонт-Д нержавейка D-120мм Ferrum наружный</t>
  </si>
  <si>
    <t>Зонт-Д нержавейка D-125мм Ferrum наружный</t>
  </si>
  <si>
    <t>Зонт-Д нержавейка D-130мм Ferrum наружный</t>
  </si>
  <si>
    <t>Зонт-Д нержавейка D-140мм Ferrum наружный</t>
  </si>
  <si>
    <t>Труба нержавейка 0,25м D-100мм Ferrum</t>
  </si>
  <si>
    <t>Труба нержавейка 0,50м D-115мм Ferrum</t>
  </si>
  <si>
    <t>Труба нержавейка 0,50м D-130мм Ferrum</t>
  </si>
  <si>
    <t>Труба нержавейка 0,25м D-140мм Ferrum</t>
  </si>
  <si>
    <t>Колено нержавейка 135* D-125 Ferrum</t>
  </si>
  <si>
    <t>Колено нержавейка 90* D-80мм Ferrum</t>
  </si>
  <si>
    <t>Колено нержавейка 90* D-100мм Ferrum</t>
  </si>
  <si>
    <t>Колено нержавейка 90* D-130мм Ferrum</t>
  </si>
  <si>
    <t>Заглушка нержавейка D-80мм Ferrum</t>
  </si>
  <si>
    <t>Заглушка нержавейка D-100мм Ferrum</t>
  </si>
  <si>
    <t>Заглушка нержавейка D-110мм Ferrum</t>
  </si>
  <si>
    <t>Заглушка нержавейка D-115мм Ferrum</t>
  </si>
  <si>
    <t>Заглушка нержавейка D-120мм Ferrum</t>
  </si>
  <si>
    <t>Заглушка нержавейка D-125мм Ferrum</t>
  </si>
  <si>
    <t>Заглушка нержавейка D-140мм Ferrum</t>
  </si>
  <si>
    <t>Переходник нержавейка МП 100х135мм Ferrum</t>
  </si>
  <si>
    <t>Переходник нержавейка МП 115х135мм Ferrum</t>
  </si>
  <si>
    <t>Колено нержавейка 90* D-150мм Ferrum</t>
  </si>
  <si>
    <t>Заглушка нержавейка D-135мм Ferrum</t>
  </si>
  <si>
    <t>Колено нержавейка 135* D-130 Ferrum</t>
  </si>
  <si>
    <t>Колено нержавейка 135* D-110 Ferrum</t>
  </si>
  <si>
    <t>Колено нержавейка 135* D-135 Ferrum</t>
  </si>
  <si>
    <t>Тройник нержавейка D-80мм Ferrum</t>
  </si>
  <si>
    <t>Тройник нержавейка D-100мм Ferrum</t>
  </si>
  <si>
    <t>Тройник нержавейка D-110мм Ferrum</t>
  </si>
  <si>
    <t>Тройник нержавейка D-115мм Ferrum</t>
  </si>
  <si>
    <t>Тройник нержавейка D-120мм Ferrum</t>
  </si>
  <si>
    <t>Тройник нержавейка D-125мм Ferrum</t>
  </si>
  <si>
    <t>Тройник нержавейка D-130мм Ferrum</t>
  </si>
  <si>
    <t>Тройник нержавейка D-135мм Ferrum</t>
  </si>
  <si>
    <t>Тройник нержавейка D-150мм Ferrum</t>
  </si>
  <si>
    <t>Колено нержавейка 135* D-120 Ferrum</t>
  </si>
  <si>
    <t>Колено нержавейка 135* D-115 Ferrum</t>
  </si>
  <si>
    <t>Тройник нержавейка D-140мм Ferrum</t>
  </si>
  <si>
    <t>Переходник нержавейка МП 130х135мм Ferrum</t>
  </si>
  <si>
    <t>Колено нержавейка 135* D-100 Ferrum</t>
  </si>
  <si>
    <t>Коаксиальное удлинение 0.5м D60/100мм</t>
  </si>
  <si>
    <t>Коаксиальное удлинение 1м D60/100мм</t>
  </si>
  <si>
    <t>Колено коаксиальное 90* D 60/100мм</t>
  </si>
  <si>
    <t>Переходник нержавейка МП 110х115мм Ferrum</t>
  </si>
  <si>
    <t>Труба нержавейка 0,25м D-80мм Прок</t>
  </si>
  <si>
    <t>Труба нержавейка 0,25м D-100мм Прок</t>
  </si>
  <si>
    <t>Труба нержавейка 0,25м D-110мм Прок</t>
  </si>
  <si>
    <t>Труба нержавейка 0,25м D-115мм Прок</t>
  </si>
  <si>
    <t>Труба нержавейка 0,25м D-120мм Прок</t>
  </si>
  <si>
    <t>Труба нержавейка 0,25м D-125мм Прок</t>
  </si>
  <si>
    <t>Труба нержавейка 0,25м D-130мм Прок</t>
  </si>
  <si>
    <t>Труба нержавейка 0,25м D-135мм Прок</t>
  </si>
  <si>
    <t>Труба нержавейка 0,25м D-140мм Прок</t>
  </si>
  <si>
    <t>Труба нержавейка 0,25м D-150мм Прок</t>
  </si>
  <si>
    <t>Труба нержавейка 0,50м D-80мм Прок</t>
  </si>
  <si>
    <t>Труба нержавейка 0,50м D-100мм Прок</t>
  </si>
  <si>
    <t>Труба нержавейка 0,50м D-110мм Прок</t>
  </si>
  <si>
    <t>Труба нержавейка 0,50м D-115мм Прок</t>
  </si>
  <si>
    <t>Труба нержавейка 0,50м D-120мм Прок</t>
  </si>
  <si>
    <t>Труба нержавейка 0,50м D-125мм Прок</t>
  </si>
  <si>
    <t>Труба нержавейка 0,50м D-135мм Прок</t>
  </si>
  <si>
    <t>Труба нержавейка 0,50м D-140мм Прок</t>
  </si>
  <si>
    <t>Труба нержавейка 0,50м D-150мм Прок</t>
  </si>
  <si>
    <t>Труба нержавейка 1,00м D-125мм Прок</t>
  </si>
  <si>
    <t>Труба нержавейка 1,00м D-140мм Прок</t>
  </si>
  <si>
    <t>Удлинение дымохода Navien BCSA 0082 D75 0.25м</t>
  </si>
  <si>
    <t>Колено нержавейка D-80мм Прок</t>
  </si>
  <si>
    <t>Колено нержавейка D-115мм Прок</t>
  </si>
  <si>
    <t>Колено нержавейка D-125мм Прок</t>
  </si>
  <si>
    <t>Колено нержавейка D-140мм Прок</t>
  </si>
  <si>
    <t>Колено нержавейка D-150мм Прок</t>
  </si>
  <si>
    <t>Зонт-Д нержавейка D-80мм наружный Прок</t>
  </si>
  <si>
    <t>Зонт-Д нержавейка D-100мм наружный Прок</t>
  </si>
  <si>
    <t>Зонт-Д нержавейка D-110мм наружный Прок</t>
  </si>
  <si>
    <t>Зонт-Д нержавейка D-115мм наружный Прок</t>
  </si>
  <si>
    <t>Зонт-Д нержавейка D-125мм наружный Прок</t>
  </si>
  <si>
    <t>Зонт-Д нержавейка D-140мм наружный Прок</t>
  </si>
  <si>
    <t>Тройник нержавейка D-80мм Прок</t>
  </si>
  <si>
    <t>Тройник нержавейка D-100мм Прок</t>
  </si>
  <si>
    <t>Тройник нержавейка D-110мм Прок</t>
  </si>
  <si>
    <t>Тройник нержавейка D-115мм Прок</t>
  </si>
  <si>
    <t>Тройник нержавейка D-120мм Прок</t>
  </si>
  <si>
    <t>Тройник нержавейка D-125мм Прок</t>
  </si>
  <si>
    <t>Тройник нержавейка D-140мм Прок</t>
  </si>
  <si>
    <t>Заглушка нержавейка D-80мм Прок</t>
  </si>
  <si>
    <t>Заглушка нержавейка D-100мм Прок</t>
  </si>
  <si>
    <t>Заглушка нержавейка D-110мм Прок</t>
  </si>
  <si>
    <t>Заглушка нержавейка D-115мм Прок</t>
  </si>
  <si>
    <t>Заглушка нержавейка D-125мм Прок</t>
  </si>
  <si>
    <t>Заглушка нержавейка D-130мм Прок</t>
  </si>
  <si>
    <t>Заглушка нержавейка D-140мм Прок</t>
  </si>
  <si>
    <t>Хомут D12х20мм нержавейка</t>
  </si>
  <si>
    <t>Хомут D16х25мм нержавейка</t>
  </si>
  <si>
    <t>Хомут D20х32мм нержавейка</t>
  </si>
  <si>
    <t>Хомут D90х110мм нержавейка</t>
  </si>
  <si>
    <t>Хомут D120х140мм нержавейка</t>
  </si>
  <si>
    <t>Хомут D100х120мм нержавейка</t>
  </si>
  <si>
    <t>Хомут с ключом D8х12мм нержавейка</t>
  </si>
  <si>
    <t>Хомут с ключом D12х20мм нержавейка</t>
  </si>
  <si>
    <t>Хомут с ключом D16х25мм нержавейка</t>
  </si>
  <si>
    <t>Хомут с ключом D20х32мм нержавейка</t>
  </si>
  <si>
    <t>Хомут с ключом D25х40мм нержавейка</t>
  </si>
  <si>
    <t>Хомут D110х130 нержавейка</t>
  </si>
  <si>
    <t>Конденсатоотводчик коаксиальный D60/100мм Barrido</t>
  </si>
  <si>
    <t>Адаптер моноблочный 60/100мм - 80/80мм универсальный</t>
  </si>
  <si>
    <t>Адаптер раздельного дымоудаления Ferroli Kit Sdoppiator FLG</t>
  </si>
  <si>
    <t>Кольцо резиновое уплотнительное D60 для коаксиального дымохода</t>
  </si>
  <si>
    <t>Кольцо резиновое уплотнительное D100 для коаксиального дымохода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</si>
</sst>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019.png"/><Relationship Id="rId2" Type="http://schemas.openxmlformats.org/officeDocument/2006/relationships/image" Target="../media/vozdukhovod_gofrirovannyy_3m_d_110mm1020.jpg"/><Relationship Id="rId3" Type="http://schemas.openxmlformats.org/officeDocument/2006/relationships/image" Target="../media/vozdukhovod_gofrirovannyy_3m_d_120mm1021.jpg"/><Relationship Id="rId4" Type="http://schemas.openxmlformats.org/officeDocument/2006/relationships/image" Target="../media/vozdukhovod_gofrirovannyy_3m_d_125mm1022.jpg"/><Relationship Id="rId5" Type="http://schemas.openxmlformats.org/officeDocument/2006/relationships/image" Target="../media/vozdukhovod_gofrirovannyy_3m_d_130mm1023.jpg"/><Relationship Id="rId6" Type="http://schemas.openxmlformats.org/officeDocument/2006/relationships/image" Target="../media/vozdukhovod_gofrirovannyy_3m_d_135mm1024.jpg"/><Relationship Id="rId7" Type="http://schemas.openxmlformats.org/officeDocument/2006/relationships/image" Target="../media/vozdukhovod_gofrirovannyy_3m_d_140mm1025.jpg"/><Relationship Id="rId8" Type="http://schemas.openxmlformats.org/officeDocument/2006/relationships/image" Target="../media/vozdukhovod_gofrirovannyy_3m_d_100mm1026.jpg"/><Relationship Id="rId9" Type="http://schemas.openxmlformats.org/officeDocument/2006/relationships/image" Target="../media/vozdukhovod_gofrirovannyy_3m_d_115mm1027.jpg"/><Relationship Id="rId10" Type="http://schemas.openxmlformats.org/officeDocument/2006/relationships/image" Target="../media/ploshchadka_tortsevaya_100mm1028.jpg"/><Relationship Id="rId11" Type="http://schemas.openxmlformats.org/officeDocument/2006/relationships/image" Target="../media/ploshchadka_tortsevaya_110mm1029.jpg"/><Relationship Id="rId12" Type="http://schemas.openxmlformats.org/officeDocument/2006/relationships/image" Target="../media/ploshchadka_tortsevaya_120mm1030.jpg"/><Relationship Id="rId13" Type="http://schemas.openxmlformats.org/officeDocument/2006/relationships/image" Target="../media/ploshchadka_tortsevaya_130mm1031.jpg"/><Relationship Id="rId14" Type="http://schemas.openxmlformats.org/officeDocument/2006/relationships/image" Target="../media/ploshchadka_tortsevaya_135mm1032.jpg"/><Relationship Id="rId15" Type="http://schemas.openxmlformats.org/officeDocument/2006/relationships/image" Target="../media/ploshchadka_tortsevaya_125mm1033.jpg"/><Relationship Id="rId16" Type="http://schemas.openxmlformats.org/officeDocument/2006/relationships/image" Target="../media/ploshchadka_tortsevaya_140mm1034.jpg"/><Relationship Id="rId17" Type="http://schemas.openxmlformats.org/officeDocument/2006/relationships/image" Target="../media/ploshchadka_tortsevaya_150mm1035.jpg"/><Relationship Id="rId18" Type="http://schemas.openxmlformats.org/officeDocument/2006/relationships/image" Target="../media/000250000050000105_11036.jpg"/><Relationship Id="rId19" Type="http://schemas.openxmlformats.org/officeDocument/2006/relationships/image" Target="../media/vozdukhovod_gofrirovannyy_3m_d_150mm1037.jpg"/><Relationship Id="rId20" Type="http://schemas.openxmlformats.org/officeDocument/2006/relationships/image" Target="../media/vozdukhovod_gofrirovannyy_3m_d_80mm1038.jpg"/><Relationship Id="rId21" Type="http://schemas.openxmlformats.org/officeDocument/2006/relationships/image" Target="../media/ploshchadka_tortsevaya_115mm1039.jpg"/><Relationship Id="rId22" Type="http://schemas.openxmlformats.org/officeDocument/2006/relationships/image" Target="../media/khomut_d90kh110mm_otsinkovannyy1040.jpg"/><Relationship Id="rId23" Type="http://schemas.openxmlformats.org/officeDocument/2006/relationships/image" Target="../media/khomut_d110kh130mm_otsinkovannyy1041.jpg"/><Relationship Id="rId24" Type="http://schemas.openxmlformats.org/officeDocument/2006/relationships/image" Target="../media/khomut_d100kh120mm_otsinkovannyy1042.jpg"/><Relationship Id="rId25" Type="http://schemas.openxmlformats.org/officeDocument/2006/relationships/image" Target="../media/khomut_d130kh150mm_otsinkovannyy1043.jpg"/><Relationship Id="rId26" Type="http://schemas.openxmlformats.org/officeDocument/2006/relationships/image" Target="../media/khomut_d140kh160mm_otsinkovannyy1044.jpg"/><Relationship Id="rId27" Type="http://schemas.openxmlformats.org/officeDocument/2006/relationships/image" Target="../media/000250000050000120_11045.jpg"/><Relationship Id="rId28" Type="http://schemas.openxmlformats.org/officeDocument/2006/relationships/image" Target="../media/khomut_d120kh140mm_otsinkovannyy1046.jpg"/><Relationship Id="rId29" Type="http://schemas.openxmlformats.org/officeDocument/2006/relationships/image" Target="../media/koaksialnyy_dymokhod_navien_60_100mm1047.jpg"/><Relationship Id="rId30" Type="http://schemas.openxmlformats.org/officeDocument/2006/relationships/image" Target="../media/komplekt_razdelnykh_dymokhodov_d_80_80mm_immergas_3_0103511048.jpg"/><Relationship Id="rId31" Type="http://schemas.openxmlformats.org/officeDocument/2006/relationships/image" Target="../media/khomut_d12kh20mm_otsinkovannyy1049.jpg"/><Relationship Id="rId32" Type="http://schemas.openxmlformats.org/officeDocument/2006/relationships/image" Target="../media/khomut_d20kh32mm_otsinkovannyy1050.jpg"/><Relationship Id="rId33" Type="http://schemas.openxmlformats.org/officeDocument/2006/relationships/image" Target="../media/khomut_d8x12mm_otsinkovannyy1051.jpg"/><Relationship Id="rId34" Type="http://schemas.openxmlformats.org/officeDocument/2006/relationships/image" Target="../media/khomut_d16kh25mm_otsinkovannyy1052.jpg"/><Relationship Id="rId35" Type="http://schemas.openxmlformats.org/officeDocument/2006/relationships/image" Target="../media/khomut_d25kh40mm_otsinkovannyy1053.jpg"/><Relationship Id="rId36" Type="http://schemas.openxmlformats.org/officeDocument/2006/relationships/image" Target="../media/truba_nerzhaveyka_0_25m_d_801054.jpg"/><Relationship Id="rId37" Type="http://schemas.openxmlformats.org/officeDocument/2006/relationships/image" Target="../media/truba_nerzhaveyka_0_50m_d_801055.jpg"/><Relationship Id="rId38" Type="http://schemas.openxmlformats.org/officeDocument/2006/relationships/image" Target="../media/truba_nerzhaveyka_1_00m_d_801056.jpg"/><Relationship Id="rId39" Type="http://schemas.openxmlformats.org/officeDocument/2006/relationships/image" Target="../media/zont_d_nerzhaveyka_d_135_naruzhnyy1057.jpg"/><Relationship Id="rId40" Type="http://schemas.openxmlformats.org/officeDocument/2006/relationships/image" Target="../media/zont_d_nerzhaveyka_d_150_naruzhnyy1058.jpg"/><Relationship Id="rId41" Type="http://schemas.openxmlformats.org/officeDocument/2006/relationships/image" Target="../media/truba_nerzhaveyka_0_50m_d_1001059.jpg"/><Relationship Id="rId42" Type="http://schemas.openxmlformats.org/officeDocument/2006/relationships/image" Target="../media/truba_nerzhaveyka_1_00m_d_1001060.jpg"/><Relationship Id="rId43" Type="http://schemas.openxmlformats.org/officeDocument/2006/relationships/image" Target="../media/truba_nerzhaveyka_0_25m_d_1101061.jpg"/><Relationship Id="rId44" Type="http://schemas.openxmlformats.org/officeDocument/2006/relationships/image" Target="../media/truba_nerzhaveyka_0_50m_d_1101062.jpg"/><Relationship Id="rId45" Type="http://schemas.openxmlformats.org/officeDocument/2006/relationships/image" Target="../media/truba_nerzhaveyka_1_00m_d_1101063.jpg"/><Relationship Id="rId46" Type="http://schemas.openxmlformats.org/officeDocument/2006/relationships/image" Target="../media/truba_nerzhaveyka_0_25m_d_1151064.jpg"/><Relationship Id="rId47" Type="http://schemas.openxmlformats.org/officeDocument/2006/relationships/image" Target="../media/truba_nerzhaveyka_1_00m_d_1151065.jpg"/><Relationship Id="rId48" Type="http://schemas.openxmlformats.org/officeDocument/2006/relationships/image" Target="../media/truba_nerzhaveyka_0_25m_d_1201066.jpg"/><Relationship Id="rId49" Type="http://schemas.openxmlformats.org/officeDocument/2006/relationships/image" Target="../media/truba_nerzhaveyka_0_50m_d_1201067.jpg"/><Relationship Id="rId50" Type="http://schemas.openxmlformats.org/officeDocument/2006/relationships/image" Target="../media/truba_nerzhaveyka_1_00m_d_1201068.jpg"/><Relationship Id="rId51" Type="http://schemas.openxmlformats.org/officeDocument/2006/relationships/image" Target="../media/truba_nerzhaveyka_0_25m_d_1251069.jpg"/><Relationship Id="rId52" Type="http://schemas.openxmlformats.org/officeDocument/2006/relationships/image" Target="../media/truba_nerzhaveyka_0_50m_d_1251070.jpg"/><Relationship Id="rId53" Type="http://schemas.openxmlformats.org/officeDocument/2006/relationships/image" Target="../media/truba_nerzhaveyka_1_00m_d_1251071.jpg"/><Relationship Id="rId54" Type="http://schemas.openxmlformats.org/officeDocument/2006/relationships/image" Target="../media/truba_nerzhaveyka_0_25m_d_1301072.jpg"/><Relationship Id="rId55" Type="http://schemas.openxmlformats.org/officeDocument/2006/relationships/image" Target="../media/truba_nerzhaveyka_1_00m_d_1301073.jpg"/><Relationship Id="rId56" Type="http://schemas.openxmlformats.org/officeDocument/2006/relationships/image" Target="../media/truba_nerzhaveyka_0_25m_d_1351074.jpg"/><Relationship Id="rId57" Type="http://schemas.openxmlformats.org/officeDocument/2006/relationships/image" Target="../media/truba_nerzhaveyka_0_50m_d_1351075.jpg"/><Relationship Id="rId58" Type="http://schemas.openxmlformats.org/officeDocument/2006/relationships/image" Target="../media/truba_nerzhaveyka_1_00m_d_1351076.jpg"/><Relationship Id="rId59" Type="http://schemas.openxmlformats.org/officeDocument/2006/relationships/image" Target="../media/truba_nerzhaveyka_0_50m_d_1401077.jpg"/><Relationship Id="rId60" Type="http://schemas.openxmlformats.org/officeDocument/2006/relationships/image" Target="../media/truba_nerzhaveyka_1_00m_d_1401078.jpg"/><Relationship Id="rId61" Type="http://schemas.openxmlformats.org/officeDocument/2006/relationships/image" Target="../media/truba_nerzhaveyka_0_25m_d_1501079.jpg"/><Relationship Id="rId62" Type="http://schemas.openxmlformats.org/officeDocument/2006/relationships/image" Target="../media/truba_nerzhaveyka_0_50m_d_1501080.jpg"/><Relationship Id="rId63" Type="http://schemas.openxmlformats.org/officeDocument/2006/relationships/image" Target="../media/truba_nerzhaveyka_1_00m_d_1501081.jpg"/><Relationship Id="rId64" Type="http://schemas.openxmlformats.org/officeDocument/2006/relationships/image" Target="../media/koleno_nerzhaveyka_d_1101082.jpg"/><Relationship Id="rId65" Type="http://schemas.openxmlformats.org/officeDocument/2006/relationships/image" Target="../media/koleno_nerzhaveyka_d_1151083.jpg"/><Relationship Id="rId66" Type="http://schemas.openxmlformats.org/officeDocument/2006/relationships/image" Target="../media/koleno_nerzhaveyka_d_1201084.jpg"/><Relationship Id="rId67" Type="http://schemas.openxmlformats.org/officeDocument/2006/relationships/image" Target="../media/koleno_nerzhaveyka_d_1251085.jpg"/><Relationship Id="rId68" Type="http://schemas.openxmlformats.org/officeDocument/2006/relationships/image" Target="../media/koleno_nerzhaveyka_d_1351086.jpg"/><Relationship Id="rId69" Type="http://schemas.openxmlformats.org/officeDocument/2006/relationships/image" Target="../media/koleno_nerzhaveyka_d_1401087.jpg"/><Relationship Id="rId70" Type="http://schemas.openxmlformats.org/officeDocument/2006/relationships/image" Target="../media/zaglushka_nerzhaveyka_d_1301088.jpg"/><Relationship Id="rId71" Type="http://schemas.openxmlformats.org/officeDocument/2006/relationships/image" Target="../media/zaglushka_nerzhaveyka_d_1501089.jpg"/><Relationship Id="rId72" Type="http://schemas.openxmlformats.org/officeDocument/2006/relationships/image" Target="../media/perekhodnik_nerzhaveyka_mp_120_1351090.jpg"/><Relationship Id="rId73" Type="http://schemas.openxmlformats.org/officeDocument/2006/relationships/image" Target="../media/perekhodnik_nerzhaveyka_mp_125_1351091.jpg"/><Relationship Id="rId74" Type="http://schemas.openxmlformats.org/officeDocument/2006/relationships/image" Target="../media/perekhodnik_nerzhaveyka_mp_110_1351092.jpg"/><Relationship Id="rId75" Type="http://schemas.openxmlformats.org/officeDocument/2006/relationships/image" Target="../media/zont_d_nerzhaveyka_d_80_naruzhnyy1093.jpg"/><Relationship Id="rId76" Type="http://schemas.openxmlformats.org/officeDocument/2006/relationships/image" Target="../media/zont_d_nerzhaveyka_d_100_naruzhnyy1094.jpg"/><Relationship Id="rId77" Type="http://schemas.openxmlformats.org/officeDocument/2006/relationships/image" Target="../media/zont_d_nerzhaveyka_d_110_naruzhnyy1095.jpg"/><Relationship Id="rId78" Type="http://schemas.openxmlformats.org/officeDocument/2006/relationships/image" Target="../media/zont_d_nerzhaveyka_d_115_naruzhnyy1096.jpg"/><Relationship Id="rId79" Type="http://schemas.openxmlformats.org/officeDocument/2006/relationships/image" Target="../media/zont_d_nerzhaveyka_d_120_naruzhnyy1097.jpg"/><Relationship Id="rId80" Type="http://schemas.openxmlformats.org/officeDocument/2006/relationships/image" Target="../media/zont_d_nerzhaveyka_d_125_naruzhnyy1098.jpg"/><Relationship Id="rId81" Type="http://schemas.openxmlformats.org/officeDocument/2006/relationships/image" Target="../media/zont_d_nerzhaveyka_d_130_naruzhnyy1099.jpg"/><Relationship Id="rId82" Type="http://schemas.openxmlformats.org/officeDocument/2006/relationships/image" Target="../media/zont_d_nerzhaveyka_d_140_naruzhnyy1100.jpg"/><Relationship Id="rId83" Type="http://schemas.openxmlformats.org/officeDocument/2006/relationships/image" Target="../media/truba_nerzhaveyka_0_25m_d_1001101.jpg"/><Relationship Id="rId84" Type="http://schemas.openxmlformats.org/officeDocument/2006/relationships/image" Target="../media/truba_nerzhaveyka_0_50m_d_1151102.jpg"/><Relationship Id="rId85" Type="http://schemas.openxmlformats.org/officeDocument/2006/relationships/image" Target="../media/truba_nerzhaveyka_0_50m_d_1301103.jpg"/><Relationship Id="rId86" Type="http://schemas.openxmlformats.org/officeDocument/2006/relationships/image" Target="../media/truba_nerzhaveyka_0_25m_d_1401104.jpg"/><Relationship Id="rId87" Type="http://schemas.openxmlformats.org/officeDocument/2006/relationships/image" Target="../media/koleno_nerzhaveyka_135_d_125_ferrum1105.jpg"/><Relationship Id="rId88" Type="http://schemas.openxmlformats.org/officeDocument/2006/relationships/image" Target="../media/koleno_nerzhaveyka_d_801106.jpg"/><Relationship Id="rId89" Type="http://schemas.openxmlformats.org/officeDocument/2006/relationships/image" Target="../media/koleno_nerzhaveyka_d_1001107.jpg"/><Relationship Id="rId90" Type="http://schemas.openxmlformats.org/officeDocument/2006/relationships/image" Target="../media/koleno_nerzhaveyka_d_1301108.jpg"/><Relationship Id="rId91" Type="http://schemas.openxmlformats.org/officeDocument/2006/relationships/image" Target="../media/zaglushka_nerzhaveyka_d_801109.jpg"/><Relationship Id="rId92" Type="http://schemas.openxmlformats.org/officeDocument/2006/relationships/image" Target="../media/zaglushka_nerzhaveyka_d_1001110.jpg"/><Relationship Id="rId93" Type="http://schemas.openxmlformats.org/officeDocument/2006/relationships/image" Target="../media/zaglushka_nerzhaveyka_d_1101111.jpg"/><Relationship Id="rId94" Type="http://schemas.openxmlformats.org/officeDocument/2006/relationships/image" Target="../media/zaglushka_nerzhaveyka_d_1151112.jpg"/><Relationship Id="rId95" Type="http://schemas.openxmlformats.org/officeDocument/2006/relationships/image" Target="../media/zaglushka_nerzhaveyka_d_1201113.jpg"/><Relationship Id="rId96" Type="http://schemas.openxmlformats.org/officeDocument/2006/relationships/image" Target="../media/zaglushka_nerzhaveyka_d_1251114.jpg"/><Relationship Id="rId97" Type="http://schemas.openxmlformats.org/officeDocument/2006/relationships/image" Target="../media/zaglushka_nerzhaveyka_d_1401115.jpg"/><Relationship Id="rId98" Type="http://schemas.openxmlformats.org/officeDocument/2006/relationships/image" Target="../media/perekhodnik_nerzhaveyka_mp_100_1351116.jpg"/><Relationship Id="rId99" Type="http://schemas.openxmlformats.org/officeDocument/2006/relationships/image" Target="../media/perekhodnik_nerzhaveyka_mp_115_1351117.jpg"/><Relationship Id="rId100" Type="http://schemas.openxmlformats.org/officeDocument/2006/relationships/image" Target="../media/koleno_nerzhaveyka_d_1501118.jpg"/><Relationship Id="rId101" Type="http://schemas.openxmlformats.org/officeDocument/2006/relationships/image" Target="../media/zaglushka_nerzhaveyka_d_1351119.jpg"/><Relationship Id="rId102" Type="http://schemas.openxmlformats.org/officeDocument/2006/relationships/image" Target="../media/koleno_nerzhaveyka_135_d_130_ferrum1120.jpg"/><Relationship Id="rId103" Type="http://schemas.openxmlformats.org/officeDocument/2006/relationships/image" Target="../media/koleno_nerzhaveyka_135_d_110_ferrum1121.jpg"/><Relationship Id="rId104" Type="http://schemas.openxmlformats.org/officeDocument/2006/relationships/image" Target="../media/koleno_nerzhaveyka_135_d_135_ferrum1122.jpg"/><Relationship Id="rId105" Type="http://schemas.openxmlformats.org/officeDocument/2006/relationships/image" Target="../media/troynik_nerzhaveyka_d_801123.jpg"/><Relationship Id="rId106" Type="http://schemas.openxmlformats.org/officeDocument/2006/relationships/image" Target="../media/troynik_nerzhaveyka_d_1001124.jpg"/><Relationship Id="rId107" Type="http://schemas.openxmlformats.org/officeDocument/2006/relationships/image" Target="../media/troynik_nerzhaveyka_d_1101125.jpg"/><Relationship Id="rId108" Type="http://schemas.openxmlformats.org/officeDocument/2006/relationships/image" Target="../media/troynik_nerzhaveyka_d_1151126.jpg"/><Relationship Id="rId109" Type="http://schemas.openxmlformats.org/officeDocument/2006/relationships/image" Target="../media/troynik_nerzhaveyka_d_1201127.jpg"/><Relationship Id="rId110" Type="http://schemas.openxmlformats.org/officeDocument/2006/relationships/image" Target="../media/troynik_nerzhaveyka_d_1251128.jpg"/><Relationship Id="rId111" Type="http://schemas.openxmlformats.org/officeDocument/2006/relationships/image" Target="../media/troynik_nerzhaveyka_d_1301129.jpg"/><Relationship Id="rId112" Type="http://schemas.openxmlformats.org/officeDocument/2006/relationships/image" Target="../media/troynik_nerzhaveyka_d_1351130.jpg"/><Relationship Id="rId113" Type="http://schemas.openxmlformats.org/officeDocument/2006/relationships/image" Target="../media/troynik_nerzhaveyka_d_1501131.jpg"/><Relationship Id="rId114" Type="http://schemas.openxmlformats.org/officeDocument/2006/relationships/image" Target="../media/koleno_nerzhaveyka_135_d_120_ferrum1132.jpg"/><Relationship Id="rId115" Type="http://schemas.openxmlformats.org/officeDocument/2006/relationships/image" Target="../media/koleno_nerzhaveyka_135_d_115_ferrum1133.jpg"/><Relationship Id="rId116" Type="http://schemas.openxmlformats.org/officeDocument/2006/relationships/image" Target="../media/troynik_nerzhaveyka_d_1401134.jpg"/><Relationship Id="rId117" Type="http://schemas.openxmlformats.org/officeDocument/2006/relationships/image" Target="../media/perekhodnik_nerzhaveyka_mp_130_1351135.jpg"/><Relationship Id="rId118" Type="http://schemas.openxmlformats.org/officeDocument/2006/relationships/image" Target="../media/000260000500001005_11136.jpg"/><Relationship Id="rId119" Type="http://schemas.openxmlformats.org/officeDocument/2006/relationships/image" Target="../media/koaksialnoe_udlinenie_navien_0_5m_d60_100mm1137.jpg"/><Relationship Id="rId120" Type="http://schemas.openxmlformats.org/officeDocument/2006/relationships/image" Target="../media/koaksialnoe_udlinenie_navien_1m_d60_100mm1138.jpg"/><Relationship Id="rId121" Type="http://schemas.openxmlformats.org/officeDocument/2006/relationships/image" Target="../media/000250000004100499_11139.jpg"/><Relationship Id="rId122" Type="http://schemas.openxmlformats.org/officeDocument/2006/relationships/image" Target="../media/000260001901101155_11140.jpg"/><Relationship Id="rId123" Type="http://schemas.openxmlformats.org/officeDocument/2006/relationships/image" Target="../media/000260010100000805_11141.jpg"/><Relationship Id="rId124" Type="http://schemas.openxmlformats.org/officeDocument/2006/relationships/image" Target="../media/000260010100001005_11142.jpg"/><Relationship Id="rId125" Type="http://schemas.openxmlformats.org/officeDocument/2006/relationships/image" Target="../media/000260010100001105_11143.jpg"/><Relationship Id="rId126" Type="http://schemas.openxmlformats.org/officeDocument/2006/relationships/image" Target="../media/000260010100001155_11144.jpg"/><Relationship Id="rId127" Type="http://schemas.openxmlformats.org/officeDocument/2006/relationships/image" Target="../media/000260010100001205_11145.jpg"/><Relationship Id="rId128" Type="http://schemas.openxmlformats.org/officeDocument/2006/relationships/image" Target="../media/000260010100001255_11146.jpg"/><Relationship Id="rId129" Type="http://schemas.openxmlformats.org/officeDocument/2006/relationships/image" Target="../media/000260010100001305_11147.jpg"/><Relationship Id="rId130" Type="http://schemas.openxmlformats.org/officeDocument/2006/relationships/image" Target="../media/000260010100001355_11148.jpg"/><Relationship Id="rId131" Type="http://schemas.openxmlformats.org/officeDocument/2006/relationships/image" Target="../media/000260010100001405_11149.jpg"/><Relationship Id="rId132" Type="http://schemas.openxmlformats.org/officeDocument/2006/relationships/image" Target="../media/000260010100001505_11150.jpg"/><Relationship Id="rId133" Type="http://schemas.openxmlformats.org/officeDocument/2006/relationships/image" Target="../media/000260010200000805_11151.jpg"/><Relationship Id="rId134" Type="http://schemas.openxmlformats.org/officeDocument/2006/relationships/image" Target="../media/000260010200001005_11152.jpg"/><Relationship Id="rId135" Type="http://schemas.openxmlformats.org/officeDocument/2006/relationships/image" Target="../media/000260010200001105_11153.jpg"/><Relationship Id="rId136" Type="http://schemas.openxmlformats.org/officeDocument/2006/relationships/image" Target="../media/000260010200001155_11154.jpg"/><Relationship Id="rId137" Type="http://schemas.openxmlformats.org/officeDocument/2006/relationships/image" Target="../media/000260010200001205_11155.jpg"/><Relationship Id="rId138" Type="http://schemas.openxmlformats.org/officeDocument/2006/relationships/image" Target="../media/000260010200001255_11156.jpg"/><Relationship Id="rId139" Type="http://schemas.openxmlformats.org/officeDocument/2006/relationships/image" Target="../media/000260010200001355_11157.jpg"/><Relationship Id="rId140" Type="http://schemas.openxmlformats.org/officeDocument/2006/relationships/image" Target="../media/000260010200001405_11158.jpg"/><Relationship Id="rId141" Type="http://schemas.openxmlformats.org/officeDocument/2006/relationships/image" Target="../media/000260010200001505_11159.jpg"/><Relationship Id="rId142" Type="http://schemas.openxmlformats.org/officeDocument/2006/relationships/image" Target="../media/000260010300001255_11160.jpg"/><Relationship Id="rId143" Type="http://schemas.openxmlformats.org/officeDocument/2006/relationships/image" Target="../media/000260010300001405_11161.jpg"/><Relationship Id="rId144" Type="http://schemas.openxmlformats.org/officeDocument/2006/relationships/image" Target="../media/udlinenie_dymokhoda_navien_bcsa_0082_d75_0_25m1162.jpg"/><Relationship Id="rId145" Type="http://schemas.openxmlformats.org/officeDocument/2006/relationships/image" Target="../media/000260010400000805_11163.jpg"/><Relationship Id="rId146" Type="http://schemas.openxmlformats.org/officeDocument/2006/relationships/image" Target="../media/000260010400001155_11164.jpg"/><Relationship Id="rId147" Type="http://schemas.openxmlformats.org/officeDocument/2006/relationships/image" Target="../media/000260010400001255_11165.jpg"/><Relationship Id="rId148" Type="http://schemas.openxmlformats.org/officeDocument/2006/relationships/image" Target="../media/000260010400001405_11166.jpg"/><Relationship Id="rId149" Type="http://schemas.openxmlformats.org/officeDocument/2006/relationships/image" Target="../media/000260010400001505_11167.jpg"/><Relationship Id="rId150" Type="http://schemas.openxmlformats.org/officeDocument/2006/relationships/image" Target="../media/000260011100000805_11168.jpg"/><Relationship Id="rId151" Type="http://schemas.openxmlformats.org/officeDocument/2006/relationships/image" Target="../media/000260011100001005_11169.jpg"/><Relationship Id="rId152" Type="http://schemas.openxmlformats.org/officeDocument/2006/relationships/image" Target="../media/000260011100001105_11170.jpg"/><Relationship Id="rId153" Type="http://schemas.openxmlformats.org/officeDocument/2006/relationships/image" Target="../media/000260011100001155_11171.jpg"/><Relationship Id="rId154" Type="http://schemas.openxmlformats.org/officeDocument/2006/relationships/image" Target="../media/000260011100001255_11172.jpg"/><Relationship Id="rId155" Type="http://schemas.openxmlformats.org/officeDocument/2006/relationships/image" Target="../media/000260011100001405_11173.jpg"/><Relationship Id="rId156" Type="http://schemas.openxmlformats.org/officeDocument/2006/relationships/image" Target="../media/000260011500000805_11174.jpg"/><Relationship Id="rId157" Type="http://schemas.openxmlformats.org/officeDocument/2006/relationships/image" Target="../media/000260011500001005_11175.jpg"/><Relationship Id="rId158" Type="http://schemas.openxmlformats.org/officeDocument/2006/relationships/image" Target="../media/000260011500001105_11176.jpg"/><Relationship Id="rId159" Type="http://schemas.openxmlformats.org/officeDocument/2006/relationships/image" Target="../media/000260011500001155_11177.jpg"/><Relationship Id="rId160" Type="http://schemas.openxmlformats.org/officeDocument/2006/relationships/image" Target="../media/000260011500001205_11178.jpg"/><Relationship Id="rId161" Type="http://schemas.openxmlformats.org/officeDocument/2006/relationships/image" Target="../media/000260011500001255_11179.jpg"/><Relationship Id="rId162" Type="http://schemas.openxmlformats.org/officeDocument/2006/relationships/image" Target="../media/000260011500001405_11180.jpg"/><Relationship Id="rId163" Type="http://schemas.openxmlformats.org/officeDocument/2006/relationships/image" Target="../media/000260012000000805_11181.jpg"/><Relationship Id="rId164" Type="http://schemas.openxmlformats.org/officeDocument/2006/relationships/image" Target="../media/000260012000001005_11182.jpg"/><Relationship Id="rId165" Type="http://schemas.openxmlformats.org/officeDocument/2006/relationships/image" Target="../media/000260012000001105_11183.jpg"/><Relationship Id="rId166" Type="http://schemas.openxmlformats.org/officeDocument/2006/relationships/image" Target="../media/000260012000001155_11184.jpg"/><Relationship Id="rId167" Type="http://schemas.openxmlformats.org/officeDocument/2006/relationships/image" Target="../media/000260012000001255_11185.jpg"/><Relationship Id="rId168" Type="http://schemas.openxmlformats.org/officeDocument/2006/relationships/image" Target="../media/000260012000001305_11186.jpg"/><Relationship Id="rId169" Type="http://schemas.openxmlformats.org/officeDocument/2006/relationships/image" Target="../media/000260012000001405_11187.jpg"/><Relationship Id="rId170" Type="http://schemas.openxmlformats.org/officeDocument/2006/relationships/image" Target="../media/khomut_d12kh20mm_nerzhaveyka1188.jpg"/><Relationship Id="rId171" Type="http://schemas.openxmlformats.org/officeDocument/2006/relationships/image" Target="../media/khomut_d16kh25mm_nerzhaveyka1189.jpg"/><Relationship Id="rId172" Type="http://schemas.openxmlformats.org/officeDocument/2006/relationships/image" Target="../media/khomut_d20kh32mm_nerzhaveyka1190.jpg"/><Relationship Id="rId173" Type="http://schemas.openxmlformats.org/officeDocument/2006/relationships/image" Target="../media/khomut_d90kh110mm_nerzhaveyka1191.jpg"/><Relationship Id="rId174" Type="http://schemas.openxmlformats.org/officeDocument/2006/relationships/image" Target="../media/khomut_d120kh140mm_nerzhaveyka1192.jpg"/><Relationship Id="rId175" Type="http://schemas.openxmlformats.org/officeDocument/2006/relationships/image" Target="../media/khomut_d100kh120mm_nerzhaveyka1193.jpg"/><Relationship Id="rId176" Type="http://schemas.openxmlformats.org/officeDocument/2006/relationships/image" Target="../media/khomut_s_klyuchom_d8kh12mm_nerzhaveyka1194.jpg"/><Relationship Id="rId177" Type="http://schemas.openxmlformats.org/officeDocument/2006/relationships/image" Target="../media/khomut_s_klyuchom_d12kh20mm_nerzhaveyka1195.jpg"/><Relationship Id="rId178" Type="http://schemas.openxmlformats.org/officeDocument/2006/relationships/image" Target="../media/khomut_s_klyuchom_d16kh25mm_nerzhaveyka1196.jpg"/><Relationship Id="rId179" Type="http://schemas.openxmlformats.org/officeDocument/2006/relationships/image" Target="../media/khomut_s_klyuchom_d20kh32mm_nerzhaveyka1197.jpg"/><Relationship Id="rId180" Type="http://schemas.openxmlformats.org/officeDocument/2006/relationships/image" Target="../media/khomut_s_klyuchom_d25kh40mm_nerzhaveyka1198.jpg"/><Relationship Id="rId181" Type="http://schemas.openxmlformats.org/officeDocument/2006/relationships/image" Target="../media/000250000003110130_11199.jpg"/><Relationship Id="rId182" Type="http://schemas.openxmlformats.org/officeDocument/2006/relationships/image" Target="../media/kondensatootvodchik_koaksialnyy_d60_100mm_barrido1200.jpg"/><Relationship Id="rId183" Type="http://schemas.openxmlformats.org/officeDocument/2006/relationships/image" Target="../media/000250000050000100_11201.jpg"/><Relationship Id="rId184" Type="http://schemas.openxmlformats.org/officeDocument/2006/relationships/image" Target="../media/000250000004100540_11202.jpg"/><Relationship Id="rId185" Type="http://schemas.openxmlformats.org/officeDocument/2006/relationships/image" Target="../media/000250000004100500_11203.jpg"/><Relationship Id="rId186" Type="http://schemas.openxmlformats.org/officeDocument/2006/relationships/image" Target="../media/000250000004100501_1120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оздуховод гофрированный 3м D-110мм" descr="007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Воздуховод гофрированный 3м D-120мм" descr="007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Воздуховод гофрированный 3м D-125мм" descr="007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Воздуховод гофрированный 3м D-130мм" descr="007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Воздуховод гофрированный 3м D-135мм" descr="007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Воздуховод гофрированный 3м D-140мм" descr="007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Воздуховод гофрированный 3м D-100мм" descr="0072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Воздуховод гофрированный 3м D-115мм" descr="0097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лощадка торцевая 100мм" descr="0169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лощадка торцевая 110мм" descr="0170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лощадка торцевая 120мм" descr="0170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лощадка торцевая 130мм" descr="0170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лощадка торцевая 135мм" descr="01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лощадка торцевая 125мм" descr="0188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лощадка торцевая 140мм" descr="0188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лощадка торцевая 150мм" descr="019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лено коаксиальное 90* D 60/100мм NEVA Lux" descr="021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оздуховод гофрированный 3м D-150мм" descr="021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оздуховод гофрированный 3м D-80мм" descr="0215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Площадка торцевая 115мм" descr="025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Хомут D90х110мм оцинкованный" descr="0320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Хомут D110х130мм оцинкованный" descr="0320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Хомут D100х120мм оцинкованный" descr="0320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Хомут D130х150мм оцинкованный" descr="0321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Хомут D140х160мм оцинкованный" descr="0321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Адаптер переходной на 2-х трубную систему Baxi" descr="0408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мут D120х140мм оцинкованный" descr="0418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аксиальный дымоход для настенных котлов 60/100мм универсальный" descr="0425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раздельных дымоходов D-80/80мм IMMERGAS 3.010351" descr="0971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Хомут D12х20мм оцинкованный" descr="104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Хомут D20х32мм оцинкованный" descr="104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Хомут D8x12мм оцинкованный" descr="1082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Хомут D16х25мм оцинкованный" descr="1082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Хомут D25х40мм оцинкованный" descr="1082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Труба нержавейка 0,25м D-80мм Ferrum" descr="110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Труба нержавейка 0,50м D-80мм Ferrum" descr="110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Труба нержавейка 1,00м D-80мм Ferrum" descr="110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онт-Д нержавейка D-135мм Ferrum наружный" descr="1103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Зонт-Д нержавейка D-150мм Ferrum наружный" descr="1103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Труба нержавейка 0,50м D-100мм Ferrum" descr="1103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уба нержавейка 1,00м D-100мм Ferrum" descr="1103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уба нержавейка 0,25м D-110мм Ferrum" descr="1104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руба нержавейка 0,50м D-110мм Ferrum" descr="1104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руба нержавейка 1,00м D-110мм Ferrum" descr="1104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руба нержавейка 0,25м D-115мм Ferrum" descr="1104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Труба нержавейка 1,00м D-115мм Ferrum" descr="1104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Труба нержавейка 0,25м D-120мм Ferrum" descr="1104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Труба нержавейка 0,50м D-120мм Ferrum" descr="1104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Труба нержавейка 1,00м D-120мм Ferrum" descr="1104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а нержавейка 0,25м D-125мм Ferrum" descr="1104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а нержавейка 0,50м D-125мм Ferrum" descr="1104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Труба нержавейка 1,00м D-125мм Ferrum" descr="1105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Труба нержавейка 0,25м D-130мм Ferrum" descr="110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Труба нержавейка 1,00м D-130мм Ferrum" descr="1105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Труба нержавейка 0,25м D-135мм Ferrum" descr="1105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Труба нержавейка 0,50м D-135мм Ferrum" descr="1105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руба нержавейка 1,00м D-135мм Ferrum" descr="110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Труба нержавейка 0,50м D-140мм Ferrum" descr="110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Труба нержавейка 1,00м D-140мм Ferrum" descr="110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уба нержавейка 0,25м D-150мм Ferrum" descr="110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уба нержавейка 0,50м D-150мм Ferrum" descr="110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Труба нержавейка 1,00м D-150мм Ferrum" descr="110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лено нержавейка 90* D-110мм Ferrum" descr="1106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лено нержавейка 90* D-115мм Ferrum" descr="110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лено нержавейка 90* D-120мм Ferrum" descr="1106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лено нержавейка 90* D-125мм Ferrum" descr="1106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лено нержавейка 90* D-135мм Ferrum" descr="1106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лено нержавейка 90* D-140мм Ferrum" descr="1106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Заглушка нержавейка D-130мм Ferrum" descr="1107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Заглушка нержавейка D-150мм Ferrum" descr="1107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ереходник нержавейка МП 120х135мм Ferrum" descr="110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ереходник нержавейка МП 125х135мм Ferrum" descr="110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ереходник нержавейка МП 110х135мм Ferrum" descr="110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Зонт-Д нержавейка D-80мм Ferrum наружный" descr="1114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Зонт-Д нержавейка D-100мм Ferrum наружный" descr="1114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Зонт-Д нержавейка D-110мм Ferrum наружный" descr="1114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Зонт-Д нержавейка D-115мм Ferrum наружный" descr="1114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Зонт-Д нержавейка D-120мм Ferrum наружный" descr="1114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Зонт-Д нержавейка D-125мм Ferrum наружный" descr="1115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Зонт-Д нержавейка D-130мм Ferrum наружный" descr="1115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Зонт-Д нержавейка D-140мм Ferrum наружный" descr="1115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руба нержавейка 0,25м D-100мм Ferrum" descr="1115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руба нержавейка 0,50м D-115мм Ferrum" descr="1115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руба нержавейка 0,50м D-130мм Ferrum" descr="1115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руба нержавейка 0,25м D-140мм Ferrum" descr="1115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лено нержавейка 135* D-125 Ferrum" descr="1116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лено нержавейка 90* D-80мм Ferrum" descr="1116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лено нержавейка 90* D-100мм Ferrum" descr="1116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лено нержавейка 90* D-130мм Ferrum" descr="1116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Заглушка нержавейка D-80мм Ferrum" descr="1116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Заглушка нержавейка D-100мм Ferrum" descr="1117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нержавейка D-110мм Ferrum" descr="1117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нержавейка D-115мм Ferrum" descr="1117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нержавейка D-120мм Ferrum" descr="1117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нержавейка D-125мм Ferrum" descr="1117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ержавейка D-140мм Ferrum" descr="11175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ереходник нержавейка МП 100х135мм Ferrum" descr="1118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ереходник нержавейка МП 115х135мм Ferrum" descr="1119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лено нержавейка 90* D-150мм Ferrum" descr="1120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Заглушка нержавейка D-135мм Ferrum" descr="1125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лено нержавейка 135* D-130 Ferrum" descr="1127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лено нержавейка 135* D-110 Ferrum" descr="1127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лено нержавейка 135* D-135 Ferrum" descr="1129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ойник нержавейка D-80мм Ferrum" descr="1133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ойник нержавейка D-100мм Ferrum" descr="1133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ойник нержавейка D-110мм Ferrum" descr="1134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ройник нержавейка D-115мм Ferrum" descr="1134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ройник нержавейка D-120мм Ferrum" descr="1134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ройник нержавейка D-125мм Ferrum" descr="1134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ройник нержавейка D-130мм Ferrum" descr="1134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Тройник нержавейка D-135мм Ferrum" descr="1134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ройник нержавейка D-150мм Ferrum" descr="1134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лено нержавейка 135* D-120 Ferrum" descr="1145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лено нержавейка 135* D-115 Ferrum" descr="1309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ойник нержавейка D-140мм Ferrum" descr="1334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ереходник нержавейка МП 130х135мм Ferrum" descr="1355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лено нержавейка 135* D-100 Ferrum" descr="1369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аксиальное удлинение 0.5м D60/100мм" descr="1374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аксиальное удлинение 1м D60/100мм" descr="1374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лено коаксиальное 90* D 60/100мм" descr="159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ереходник нержавейка МП 110х115мм Ferrum" descr="1787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Труба нержавейка 0,25м D-80мм Прок" descr="2436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руба нержавейка 0,25м D-100мм Прок" descr="2436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руба нержавейка 0,25м D-110мм Прок" descr="2436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Труба нержавейка 0,25м D-115мм Прок" descr="2437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руба нержавейка 0,25м D-120мм Прок" descr="2437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руба нержавейка 0,25м D-125мм Прок" descr="2437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уба нержавейка 0,25м D-130мм Прок" descr="2437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Труба нержавейка 0,25м D-135мм Прок" descr="2437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Труба нержавейка 0,25м D-140мм Прок" descr="2437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Труба нержавейка 0,25м D-150мм Прок" descr="2437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Труба нержавейка 0,50м D-80мм Прок" descr="2437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Труба нержавейка 0,50м D-100мм Прок" descr="2437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Труба нержавейка 0,50м D-110мм Прок" descr="2437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руба нержавейка 0,50м D-115мм Прок" descr="2438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руба нержавейка 0,50м D-120мм Прок" descr="2438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руба нержавейка 0,50м D-125мм Прок" descr="243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Труба нержавейка 0,50м D-135мм Прок" descr="24384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Труба нержавейка 0,50м D-140мм Прок" descr="24385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Труба нержавейка 0,50м D-150мм Прок" descr="2438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Труба нержавейка 1,00м D-125мм Прок" descr="2439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Труба нержавейка 1,00м D-140мм Прок" descr="2439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длинение дымохода Navien BCSA 0082 D75 0.25м" descr="2493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лено нержавейка D-80мм Прок" descr="255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лено нержавейка D-115мм Прок" descr="2553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лено нержавейка D-125мм Прок" descr="2553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лено нержавейка D-140мм Прок" descr="2554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лено нержавейка D-150мм Прок" descr="2554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онт-Д нержавейка D-80мм наружный Прок" descr="2554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онт-Д нержавейка D-100мм наружный Прок" descr="2554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онт-Д нержавейка D-110мм наружный Прок" descr="2554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онт-Д нержавейка D-115мм наружный Прок" descr="2554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онт-Д нержавейка D-125мм наружный Прок" descr="2554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онт-Д нержавейка D-140мм наружный Прок" descr="2555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нержавейка D-80мм Прок" descr="2555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Тройник нержавейка D-100мм Прок" descr="2555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ройник нержавейка D-110мм Прок" descr="2555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Тройник нержавейка D-115мм Прок" descr="2555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Тройник нержавейка D-120мм Прок" descr="2555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Тройник нержавейка D-125мм Прок" descr="2556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Тройник нержавейка D-140мм Прок" descr="2556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Заглушка нержавейка D-80мм Прок" descr="2556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Заглушка нержавейка D-100мм Прок" descr="2556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Заглушка нержавейка D-110мм Прок" descr="2556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Заглушка нержавейка D-115мм Прок" descr="2556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Заглушка нержавейка D-125мм Прок" descr="2557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Заглушка нержавейка D-130мм Прок" descr="255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Заглушка нержавейка D-140мм Прок" descr="255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Хомут D12х20мм нержавейка" descr="2748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Хомут D16х25мм нержавейка" descr="2748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Хомут D20х32мм нержавейка" descr="2748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Хомут D90х110мм нержавейка" descr="2748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Хомут D120х140мм нержавейка" descr="2748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Хомут D100х120мм нержавейка" descr="2748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Хомут с ключом D8х12мм нержавейка" descr="2749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Хомут с ключом D12х20мм нержавейка" descr="2749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Хомут с ключом D16х25мм нержавейка" descr="2749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Хомут с ключом D20х32мм нержавейка" descr="2749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Хомут с ключом D25х40мм нержавейка" descr="2749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Хомут D110х130 нержавейка" descr="2788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нденсатоотводчик коаксиальный D60/100мм Barrido" descr="3056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Адаптер моноблочный 60/100мм - 80/80мм универсальный" descr="3087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Адаптер раздельного дымоудаления Ferroli Kit Sdoppiator FLG" descr="3177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льцо резиновое уплотнительное D60 для коаксиального дымохода" descr="33031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льцо резиновое уплотнительное D100 для коаксиального дымохода" descr="3303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99"/>
  <sheetViews>
    <sheetView tabSelected="1" workbookViewId="0" showGridLines="true" showRowColHeaders="1">
      <selection activeCell="A13" sqref="A13:D199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"00717"</f>
        <v>00717</v>
      </c>
      <c r="C15" s="11" t="s">
        <v>13</v>
      </c>
      <c r="D15" s="12">
        <v>450.0</v>
      </c>
    </row>
    <row r="16" spans="1:4" customHeight="1" ht="130">
      <c r="A16"/>
      <c r="B16" s="10" t="str">
        <f>"00718"</f>
        <v>00718</v>
      </c>
      <c r="C16" s="11" t="s">
        <v>14</v>
      </c>
      <c r="D16" s="12">
        <v>450.0</v>
      </c>
    </row>
    <row r="17" spans="1:4" customHeight="1" ht="130">
      <c r="A17"/>
      <c r="B17" s="10" t="str">
        <f>"00719"</f>
        <v>00719</v>
      </c>
      <c r="C17" s="11" t="s">
        <v>15</v>
      </c>
      <c r="D17" s="12">
        <v>450.0</v>
      </c>
    </row>
    <row r="18" spans="1:4" customHeight="1" ht="130">
      <c r="A18"/>
      <c r="B18" s="10" t="str">
        <f>"00720"</f>
        <v>00720</v>
      </c>
      <c r="C18" s="11" t="s">
        <v>16</v>
      </c>
      <c r="D18" s="12">
        <v>450.0</v>
      </c>
    </row>
    <row r="19" spans="1:4" customHeight="1" ht="130">
      <c r="A19"/>
      <c r="B19" s="10" t="str">
        <f>"00721"</f>
        <v>00721</v>
      </c>
      <c r="C19" s="11" t="s">
        <v>17</v>
      </c>
      <c r="D19" s="12">
        <v>450.0</v>
      </c>
    </row>
    <row r="20" spans="1:4" customHeight="1" ht="130">
      <c r="A20"/>
      <c r="B20" s="10" t="str">
        <f>"00722"</f>
        <v>00722</v>
      </c>
      <c r="C20" s="11" t="s">
        <v>18</v>
      </c>
      <c r="D20" s="12">
        <v>450.0</v>
      </c>
    </row>
    <row r="21" spans="1:4" customHeight="1" ht="130">
      <c r="A21"/>
      <c r="B21" s="10" t="str">
        <f>"00728"</f>
        <v>00728</v>
      </c>
      <c r="C21" s="11" t="s">
        <v>19</v>
      </c>
      <c r="D21" s="12">
        <v>450.0</v>
      </c>
    </row>
    <row r="22" spans="1:4" customHeight="1" ht="130">
      <c r="A22"/>
      <c r="B22" s="10" t="str">
        <f>"00972"</f>
        <v>00972</v>
      </c>
      <c r="C22" s="11" t="s">
        <v>20</v>
      </c>
      <c r="D22" s="12">
        <v>450.0</v>
      </c>
    </row>
    <row r="23" spans="1:4" customHeight="1" ht="130">
      <c r="A23"/>
      <c r="B23" s="10" t="str">
        <f>"01699"</f>
        <v>01699</v>
      </c>
      <c r="C23" s="11" t="s">
        <v>21</v>
      </c>
      <c r="D23" s="12">
        <v>120.0</v>
      </c>
    </row>
    <row r="24" spans="1:4" customHeight="1" ht="130">
      <c r="A24"/>
      <c r="B24" s="10" t="str">
        <f>"01700"</f>
        <v>01700</v>
      </c>
      <c r="C24" s="11" t="s">
        <v>22</v>
      </c>
      <c r="D24" s="12">
        <v>120.0</v>
      </c>
    </row>
    <row r="25" spans="1:4" customHeight="1" ht="130">
      <c r="A25"/>
      <c r="B25" s="10" t="str">
        <f>"01701"</f>
        <v>01701</v>
      </c>
      <c r="C25" s="11" t="s">
        <v>23</v>
      </c>
      <c r="D25" s="12">
        <v>120.0</v>
      </c>
    </row>
    <row r="26" spans="1:4" customHeight="1" ht="130">
      <c r="A26"/>
      <c r="B26" s="10" t="str">
        <f>"01702"</f>
        <v>01702</v>
      </c>
      <c r="C26" s="11" t="s">
        <v>24</v>
      </c>
      <c r="D26" s="12">
        <v>120.0</v>
      </c>
    </row>
    <row r="27" spans="1:4" customHeight="1" ht="130">
      <c r="A27"/>
      <c r="B27" s="10" t="str">
        <f>"01703"</f>
        <v>01703</v>
      </c>
      <c r="C27" s="11" t="s">
        <v>25</v>
      </c>
      <c r="D27" s="12">
        <v>120.0</v>
      </c>
    </row>
    <row r="28" spans="1:4" customHeight="1" ht="130">
      <c r="A28"/>
      <c r="B28" s="10" t="str">
        <f>"01885"</f>
        <v>01885</v>
      </c>
      <c r="C28" s="11" t="s">
        <v>26</v>
      </c>
      <c r="D28" s="12">
        <v>120.0</v>
      </c>
    </row>
    <row r="29" spans="1:4" customHeight="1" ht="130">
      <c r="A29"/>
      <c r="B29" s="10" t="str">
        <f>"01886"</f>
        <v>01886</v>
      </c>
      <c r="C29" s="11" t="s">
        <v>27</v>
      </c>
      <c r="D29" s="12">
        <v>120.0</v>
      </c>
    </row>
    <row r="30" spans="1:4" customHeight="1" ht="130">
      <c r="A30"/>
      <c r="B30" s="10" t="str">
        <f>"01936"</f>
        <v>01936</v>
      </c>
      <c r="C30" s="11" t="s">
        <v>28</v>
      </c>
      <c r="D30" s="12">
        <v>120.0</v>
      </c>
    </row>
    <row r="31" spans="1:4" customHeight="1" ht="130">
      <c r="A31"/>
      <c r="B31" s="10" t="str">
        <f>"02136"</f>
        <v>02136</v>
      </c>
      <c r="C31" s="11" t="s">
        <v>29</v>
      </c>
      <c r="D31" s="12">
        <v>562.0</v>
      </c>
    </row>
    <row r="32" spans="1:4" customHeight="1" ht="130">
      <c r="A32"/>
      <c r="B32" s="10" t="str">
        <f>"02157"</f>
        <v>02157</v>
      </c>
      <c r="C32" s="11" t="s">
        <v>30</v>
      </c>
      <c r="D32" s="12">
        <v>450.0</v>
      </c>
    </row>
    <row r="33" spans="1:4" customHeight="1" ht="130">
      <c r="A33"/>
      <c r="B33" s="10" t="str">
        <f>"02158"</f>
        <v>02158</v>
      </c>
      <c r="C33" s="11" t="s">
        <v>31</v>
      </c>
      <c r="D33" s="12">
        <v>450.0</v>
      </c>
    </row>
    <row r="34" spans="1:4" customHeight="1" ht="130">
      <c r="A34"/>
      <c r="B34" s="10" t="str">
        <f>"02545"</f>
        <v>02545</v>
      </c>
      <c r="C34" s="11" t="s">
        <v>32</v>
      </c>
      <c r="D34" s="12">
        <v>120.0</v>
      </c>
    </row>
    <row r="35" spans="1:4" customHeight="1" ht="130">
      <c r="A35"/>
      <c r="B35" s="10" t="str">
        <f>"03200"</f>
        <v>03200</v>
      </c>
      <c r="C35" s="11" t="s">
        <v>33</v>
      </c>
      <c r="D35" s="12">
        <v>42.0</v>
      </c>
    </row>
    <row r="36" spans="1:4" customHeight="1" ht="130">
      <c r="A36"/>
      <c r="B36" s="10" t="str">
        <f>"03201"</f>
        <v>03201</v>
      </c>
      <c r="C36" s="11" t="s">
        <v>34</v>
      </c>
      <c r="D36" s="12">
        <v>42.0</v>
      </c>
    </row>
    <row r="37" spans="1:4" customHeight="1" ht="130">
      <c r="A37"/>
      <c r="B37" s="10" t="str">
        <f>"03202"</f>
        <v>03202</v>
      </c>
      <c r="C37" s="11" t="s">
        <v>35</v>
      </c>
      <c r="D37" s="12">
        <v>42.0</v>
      </c>
    </row>
    <row r="38" spans="1:4" customHeight="1" ht="130">
      <c r="A38"/>
      <c r="B38" s="10" t="str">
        <f>"03210"</f>
        <v>03210</v>
      </c>
      <c r="C38" s="11" t="s">
        <v>36</v>
      </c>
      <c r="D38" s="12">
        <v>42.0</v>
      </c>
    </row>
    <row r="39" spans="1:4" customHeight="1" ht="130">
      <c r="A39"/>
      <c r="B39" s="10" t="str">
        <f>"03211"</f>
        <v>03211</v>
      </c>
      <c r="C39" s="11" t="s">
        <v>37</v>
      </c>
      <c r="D39" s="12">
        <v>42.0</v>
      </c>
    </row>
    <row r="40" spans="1:4" customHeight="1" ht="130">
      <c r="A40"/>
      <c r="B40" s="10" t="str">
        <f>"04081"</f>
        <v>04081</v>
      </c>
      <c r="C40" s="11" t="s">
        <v>38</v>
      </c>
      <c r="D40" s="12">
        <v>100.0</v>
      </c>
    </row>
    <row r="41" spans="1:4" customHeight="1" ht="130">
      <c r="A41"/>
      <c r="B41" s="10" t="str">
        <f>"04185"</f>
        <v>04185</v>
      </c>
      <c r="C41" s="11" t="s">
        <v>39</v>
      </c>
      <c r="D41" s="12">
        <v>42.0</v>
      </c>
    </row>
    <row r="42" spans="1:4" customHeight="1" ht="130">
      <c r="A42"/>
      <c r="B42" s="10" t="str">
        <f>"04257"</f>
        <v>04257</v>
      </c>
      <c r="C42" s="11" t="s">
        <v>40</v>
      </c>
      <c r="D42" s="12">
        <v>1790.0</v>
      </c>
    </row>
    <row r="43" spans="1:4" customHeight="1" ht="130">
      <c r="A43"/>
      <c r="B43" s="10" t="str">
        <f>"09718"</f>
        <v>09718</v>
      </c>
      <c r="C43" s="11" t="s">
        <v>41</v>
      </c>
      <c r="D43" s="12">
        <v>6259.0</v>
      </c>
    </row>
    <row r="44" spans="1:4" customHeight="1" ht="130">
      <c r="A44"/>
      <c r="B44" s="10" t="str">
        <f>"10455"</f>
        <v>10455</v>
      </c>
      <c r="C44" s="11" t="s">
        <v>42</v>
      </c>
      <c r="D44" s="12">
        <v>18.0</v>
      </c>
    </row>
    <row r="45" spans="1:4" customHeight="1" ht="130">
      <c r="A45"/>
      <c r="B45" s="10" t="str">
        <f>"10456"</f>
        <v>10456</v>
      </c>
      <c r="C45" s="11" t="s">
        <v>43</v>
      </c>
      <c r="D45" s="12">
        <v>18.0</v>
      </c>
    </row>
    <row r="46" spans="1:4" customHeight="1" ht="130">
      <c r="A46"/>
      <c r="B46" s="10" t="str">
        <f>"10823"</f>
        <v>10823</v>
      </c>
      <c r="C46" s="11" t="s">
        <v>44</v>
      </c>
      <c r="D46" s="12">
        <v>18.0</v>
      </c>
    </row>
    <row r="47" spans="1:4" customHeight="1" ht="130">
      <c r="A47"/>
      <c r="B47" s="10" t="str">
        <f>"10824"</f>
        <v>10824</v>
      </c>
      <c r="C47" s="11" t="s">
        <v>45</v>
      </c>
      <c r="D47" s="12">
        <v>18.0</v>
      </c>
    </row>
    <row r="48" spans="1:4" customHeight="1" ht="130">
      <c r="A48"/>
      <c r="B48" s="10" t="str">
        <f>"10825"</f>
        <v>10825</v>
      </c>
      <c r="C48" s="11" t="s">
        <v>46</v>
      </c>
      <c r="D48" s="12">
        <v>18.0</v>
      </c>
    </row>
    <row r="49" spans="1:4" customHeight="1" ht="130">
      <c r="A49"/>
      <c r="B49" s="10" t="str">
        <f>"11022"</f>
        <v>11022</v>
      </c>
      <c r="C49" s="11" t="s">
        <v>47</v>
      </c>
      <c r="D49" s="12">
        <v>260.0</v>
      </c>
    </row>
    <row r="50" spans="1:4" customHeight="1" ht="130">
      <c r="A50"/>
      <c r="B50" s="10" t="str">
        <f>"11023"</f>
        <v>11023</v>
      </c>
      <c r="C50" s="11" t="s">
        <v>48</v>
      </c>
      <c r="D50" s="12">
        <v>492.0</v>
      </c>
    </row>
    <row r="51" spans="1:4" customHeight="1" ht="130">
      <c r="A51"/>
      <c r="B51" s="10" t="str">
        <f>"11024"</f>
        <v>11024</v>
      </c>
      <c r="C51" s="11" t="s">
        <v>49</v>
      </c>
      <c r="D51" s="12">
        <v>674.0</v>
      </c>
    </row>
    <row r="52" spans="1:4" customHeight="1" ht="130">
      <c r="A52"/>
      <c r="B52" s="10" t="str">
        <f>"11036"</f>
        <v>11036</v>
      </c>
      <c r="C52" s="11" t="s">
        <v>50</v>
      </c>
      <c r="D52" s="12">
        <v>557.0</v>
      </c>
    </row>
    <row r="53" spans="1:4" customHeight="1" ht="130">
      <c r="A53"/>
      <c r="B53" s="10" t="str">
        <f>"11037"</f>
        <v>11037</v>
      </c>
      <c r="C53" s="11" t="s">
        <v>51</v>
      </c>
      <c r="D53" s="12">
        <v>609.0</v>
      </c>
    </row>
    <row r="54" spans="1:4" customHeight="1" ht="130">
      <c r="A54"/>
      <c r="B54" s="10" t="str">
        <f>"11038"</f>
        <v>11038</v>
      </c>
      <c r="C54" s="11" t="s">
        <v>52</v>
      </c>
      <c r="D54" s="12">
        <v>447.0</v>
      </c>
    </row>
    <row r="55" spans="1:4" customHeight="1" ht="130">
      <c r="A55"/>
      <c r="B55" s="10" t="str">
        <f>"11039"</f>
        <v>11039</v>
      </c>
      <c r="C55" s="11" t="s">
        <v>53</v>
      </c>
      <c r="D55" s="12">
        <v>694.0</v>
      </c>
    </row>
    <row r="56" spans="1:4" customHeight="1" ht="130">
      <c r="A56"/>
      <c r="B56" s="10" t="str">
        <f>"11040"</f>
        <v>11040</v>
      </c>
      <c r="C56" s="11" t="s">
        <v>54</v>
      </c>
      <c r="D56" s="12">
        <v>295.0</v>
      </c>
    </row>
    <row r="57" spans="1:4" customHeight="1" ht="130">
      <c r="A57"/>
      <c r="B57" s="10" t="str">
        <f>"11041"</f>
        <v>11041</v>
      </c>
      <c r="C57" s="11" t="s">
        <v>55</v>
      </c>
      <c r="D57" s="12">
        <v>485.0</v>
      </c>
    </row>
    <row r="58" spans="1:4" customHeight="1" ht="130">
      <c r="A58"/>
      <c r="B58" s="10" t="str">
        <f>"11042"</f>
        <v>11042</v>
      </c>
      <c r="C58" s="11" t="s">
        <v>56</v>
      </c>
      <c r="D58" s="12">
        <v>753.0</v>
      </c>
    </row>
    <row r="59" spans="1:4" customHeight="1" ht="130">
      <c r="A59"/>
      <c r="B59" s="10" t="str">
        <f>"11043"</f>
        <v>11043</v>
      </c>
      <c r="C59" s="11" t="s">
        <v>57</v>
      </c>
      <c r="D59" s="12">
        <v>298.0</v>
      </c>
    </row>
    <row r="60" spans="1:4" customHeight="1" ht="130">
      <c r="A60"/>
      <c r="B60" s="10" t="str">
        <f>"11044"</f>
        <v>11044</v>
      </c>
      <c r="C60" s="11" t="s">
        <v>58</v>
      </c>
      <c r="D60" s="12">
        <v>756.0</v>
      </c>
    </row>
    <row r="61" spans="1:4" customHeight="1" ht="130">
      <c r="A61"/>
      <c r="B61" s="10" t="str">
        <f>"11045"</f>
        <v>11045</v>
      </c>
      <c r="C61" s="11" t="s">
        <v>59</v>
      </c>
      <c r="D61" s="12">
        <v>309.0</v>
      </c>
    </row>
    <row r="62" spans="1:4" customHeight="1" ht="130">
      <c r="A62"/>
      <c r="B62" s="10" t="str">
        <f>"11046"</f>
        <v>11046</v>
      </c>
      <c r="C62" s="11" t="s">
        <v>60</v>
      </c>
      <c r="D62" s="12">
        <v>524.0</v>
      </c>
    </row>
    <row r="63" spans="1:4" customHeight="1" ht="130">
      <c r="A63"/>
      <c r="B63" s="10" t="str">
        <f>"11047"</f>
        <v>11047</v>
      </c>
      <c r="C63" s="11" t="s">
        <v>61</v>
      </c>
      <c r="D63" s="12">
        <v>789.0</v>
      </c>
    </row>
    <row r="64" spans="1:4" customHeight="1" ht="130">
      <c r="A64"/>
      <c r="B64" s="10" t="str">
        <f>"11048"</f>
        <v>11048</v>
      </c>
      <c r="C64" s="11" t="s">
        <v>62</v>
      </c>
      <c r="D64" s="12">
        <v>320.0</v>
      </c>
    </row>
    <row r="65" spans="1:4" customHeight="1" ht="130">
      <c r="A65"/>
      <c r="B65" s="10" t="str">
        <f>"11049"</f>
        <v>11049</v>
      </c>
      <c r="C65" s="11" t="s">
        <v>63</v>
      </c>
      <c r="D65" s="12">
        <v>544.0</v>
      </c>
    </row>
    <row r="66" spans="1:4" customHeight="1" ht="130">
      <c r="A66"/>
      <c r="B66" s="10" t="str">
        <f>"11050"</f>
        <v>11050</v>
      </c>
      <c r="C66" s="11" t="s">
        <v>64</v>
      </c>
      <c r="D66" s="12">
        <v>851.0</v>
      </c>
    </row>
    <row r="67" spans="1:4" customHeight="1" ht="130">
      <c r="A67"/>
      <c r="B67" s="10" t="str">
        <f>"11051"</f>
        <v>11051</v>
      </c>
      <c r="C67" s="11" t="s">
        <v>65</v>
      </c>
      <c r="D67" s="12">
        <v>330.0</v>
      </c>
    </row>
    <row r="68" spans="1:4" customHeight="1" ht="130">
      <c r="A68"/>
      <c r="B68" s="10" t="str">
        <f>"11052"</f>
        <v>11052</v>
      </c>
      <c r="C68" s="11" t="s">
        <v>66</v>
      </c>
      <c r="D68" s="12">
        <v>853.0</v>
      </c>
    </row>
    <row r="69" spans="1:4" customHeight="1" ht="130">
      <c r="A69"/>
      <c r="B69" s="10" t="str">
        <f>"11053"</f>
        <v>11053</v>
      </c>
      <c r="C69" s="11" t="s">
        <v>67</v>
      </c>
      <c r="D69" s="12">
        <v>340.0</v>
      </c>
    </row>
    <row r="70" spans="1:4" customHeight="1" ht="130">
      <c r="A70"/>
      <c r="B70" s="10" t="str">
        <f>"11054"</f>
        <v>11054</v>
      </c>
      <c r="C70" s="11" t="s">
        <v>68</v>
      </c>
      <c r="D70" s="12">
        <v>584.0</v>
      </c>
    </row>
    <row r="71" spans="1:4" customHeight="1" ht="130">
      <c r="A71"/>
      <c r="B71" s="10" t="str">
        <f>"11055"</f>
        <v>11055</v>
      </c>
      <c r="C71" s="11" t="s">
        <v>69</v>
      </c>
      <c r="D71" s="12">
        <v>923.0</v>
      </c>
    </row>
    <row r="72" spans="1:4" customHeight="1" ht="130">
      <c r="A72"/>
      <c r="B72" s="10" t="str">
        <f>"11056"</f>
        <v>11056</v>
      </c>
      <c r="C72" s="11" t="s">
        <v>70</v>
      </c>
      <c r="D72" s="12">
        <v>602.0</v>
      </c>
    </row>
    <row r="73" spans="1:4" customHeight="1" ht="130">
      <c r="A73"/>
      <c r="B73" s="10" t="str">
        <f>"11057"</f>
        <v>11057</v>
      </c>
      <c r="C73" s="11" t="s">
        <v>71</v>
      </c>
      <c r="D73" s="12">
        <v>958.0</v>
      </c>
    </row>
    <row r="74" spans="1:4" customHeight="1" ht="130">
      <c r="A74"/>
      <c r="B74" s="10" t="str">
        <f>"11058"</f>
        <v>11058</v>
      </c>
      <c r="C74" s="11" t="s">
        <v>72</v>
      </c>
      <c r="D74" s="12">
        <v>375.0</v>
      </c>
    </row>
    <row r="75" spans="1:4" customHeight="1" ht="130">
      <c r="A75"/>
      <c r="B75" s="10" t="str">
        <f>"11059"</f>
        <v>11059</v>
      </c>
      <c r="C75" s="11" t="s">
        <v>73</v>
      </c>
      <c r="D75" s="12">
        <v>646.0</v>
      </c>
    </row>
    <row r="76" spans="1:4" customHeight="1" ht="130">
      <c r="A76"/>
      <c r="B76" s="10" t="str">
        <f>"11060"</f>
        <v>11060</v>
      </c>
      <c r="C76" s="11" t="s">
        <v>74</v>
      </c>
      <c r="D76" s="12">
        <v>1002.0</v>
      </c>
    </row>
    <row r="77" spans="1:4" customHeight="1" ht="130">
      <c r="A77"/>
      <c r="B77" s="10" t="str">
        <f>"11061"</f>
        <v>11061</v>
      </c>
      <c r="C77" s="11" t="s">
        <v>75</v>
      </c>
      <c r="D77" s="12">
        <v>475.0</v>
      </c>
    </row>
    <row r="78" spans="1:4" customHeight="1" ht="130">
      <c r="A78"/>
      <c r="B78" s="10" t="str">
        <f>"11062"</f>
        <v>11062</v>
      </c>
      <c r="C78" s="11" t="s">
        <v>76</v>
      </c>
      <c r="D78" s="12">
        <v>490.0</v>
      </c>
    </row>
    <row r="79" spans="1:4" customHeight="1" ht="130">
      <c r="A79"/>
      <c r="B79" s="10" t="str">
        <f>"11063"</f>
        <v>11063</v>
      </c>
      <c r="C79" s="11" t="s">
        <v>77</v>
      </c>
      <c r="D79" s="12">
        <v>507.0</v>
      </c>
    </row>
    <row r="80" spans="1:4" customHeight="1" ht="130">
      <c r="A80"/>
      <c r="B80" s="10" t="str">
        <f>"11064"</f>
        <v>11064</v>
      </c>
      <c r="C80" s="11" t="s">
        <v>78</v>
      </c>
      <c r="D80" s="12">
        <v>522.0</v>
      </c>
    </row>
    <row r="81" spans="1:4" customHeight="1" ht="130">
      <c r="A81"/>
      <c r="B81" s="10" t="str">
        <f>"11065"</f>
        <v>11065</v>
      </c>
      <c r="C81" s="11" t="s">
        <v>79</v>
      </c>
      <c r="D81" s="12">
        <v>709.0</v>
      </c>
    </row>
    <row r="82" spans="1:4" customHeight="1" ht="130">
      <c r="A82"/>
      <c r="B82" s="10" t="str">
        <f>"11066"</f>
        <v>11066</v>
      </c>
      <c r="C82" s="11" t="s">
        <v>80</v>
      </c>
      <c r="D82" s="12">
        <v>729.0</v>
      </c>
    </row>
    <row r="83" spans="1:4" customHeight="1" ht="130">
      <c r="A83"/>
      <c r="B83" s="10" t="str">
        <f>"11072"</f>
        <v>11072</v>
      </c>
      <c r="C83" s="11" t="s">
        <v>81</v>
      </c>
      <c r="D83" s="12">
        <v>282.0</v>
      </c>
    </row>
    <row r="84" spans="1:4" customHeight="1" ht="130">
      <c r="A84"/>
      <c r="B84" s="10" t="str">
        <f>"11073"</f>
        <v>11073</v>
      </c>
      <c r="C84" s="11" t="s">
        <v>82</v>
      </c>
      <c r="D84" s="12">
        <v>322.0</v>
      </c>
    </row>
    <row r="85" spans="1:4" customHeight="1" ht="130">
      <c r="A85"/>
      <c r="B85" s="10" t="str">
        <f>"11076"</f>
        <v>11076</v>
      </c>
      <c r="C85" s="11" t="s">
        <v>83</v>
      </c>
      <c r="D85" s="12">
        <v>709.0</v>
      </c>
    </row>
    <row r="86" spans="1:4" customHeight="1" ht="130">
      <c r="A86"/>
      <c r="B86" s="10" t="str">
        <f>"11078"</f>
        <v>11078</v>
      </c>
      <c r="C86" s="11" t="s">
        <v>84</v>
      </c>
      <c r="D86" s="12">
        <v>340.0</v>
      </c>
    </row>
    <row r="87" spans="1:4" customHeight="1" ht="130">
      <c r="A87"/>
      <c r="B87" s="10" t="str">
        <f>"11079"</f>
        <v>11079</v>
      </c>
      <c r="C87" s="11" t="s">
        <v>85</v>
      </c>
      <c r="D87" s="12">
        <v>709.0</v>
      </c>
    </row>
    <row r="88" spans="1:4" customHeight="1" ht="130">
      <c r="A88"/>
      <c r="B88" s="10" t="str">
        <f>"11145"</f>
        <v>11145</v>
      </c>
      <c r="C88" s="11" t="s">
        <v>86</v>
      </c>
      <c r="D88" s="12">
        <v>381.0</v>
      </c>
    </row>
    <row r="89" spans="1:4" customHeight="1" ht="130">
      <c r="A89"/>
      <c r="B89" s="10" t="str">
        <f>"11146"</f>
        <v>11146</v>
      </c>
      <c r="C89" s="11" t="s">
        <v>87</v>
      </c>
      <c r="D89" s="12">
        <v>445.0</v>
      </c>
    </row>
    <row r="90" spans="1:4" customHeight="1" ht="130">
      <c r="A90"/>
      <c r="B90" s="10" t="str">
        <f>"11147"</f>
        <v>11147</v>
      </c>
      <c r="C90" s="11" t="s">
        <v>88</v>
      </c>
      <c r="D90" s="12">
        <v>477.0</v>
      </c>
    </row>
    <row r="91" spans="1:4" customHeight="1" ht="130">
      <c r="A91"/>
      <c r="B91" s="10" t="str">
        <f>"11148"</f>
        <v>11148</v>
      </c>
      <c r="C91" s="11" t="s">
        <v>89</v>
      </c>
      <c r="D91" s="12">
        <v>492.0</v>
      </c>
    </row>
    <row r="92" spans="1:4" customHeight="1" ht="130">
      <c r="A92"/>
      <c r="B92" s="10" t="str">
        <f>"11149"</f>
        <v>11149</v>
      </c>
      <c r="C92" s="11" t="s">
        <v>90</v>
      </c>
      <c r="D92" s="12">
        <v>509.0</v>
      </c>
    </row>
    <row r="93" spans="1:4" customHeight="1" ht="130">
      <c r="A93"/>
      <c r="B93" s="10" t="str">
        <f>"11150"</f>
        <v>11150</v>
      </c>
      <c r="C93" s="11" t="s">
        <v>91</v>
      </c>
      <c r="D93" s="12">
        <v>526.0</v>
      </c>
    </row>
    <row r="94" spans="1:4" customHeight="1" ht="130">
      <c r="A94"/>
      <c r="B94" s="10" t="str">
        <f>"11151"</f>
        <v>11151</v>
      </c>
      <c r="C94" s="11" t="s">
        <v>92</v>
      </c>
      <c r="D94" s="12">
        <v>541.0</v>
      </c>
    </row>
    <row r="95" spans="1:4" customHeight="1" ht="130">
      <c r="A95"/>
      <c r="B95" s="10" t="str">
        <f>"11152"</f>
        <v>11152</v>
      </c>
      <c r="C95" s="11" t="s">
        <v>93</v>
      </c>
      <c r="D95" s="12">
        <v>574.0</v>
      </c>
    </row>
    <row r="96" spans="1:4" customHeight="1" ht="130">
      <c r="A96"/>
      <c r="B96" s="10" t="str">
        <f>"11154"</f>
        <v>11154</v>
      </c>
      <c r="C96" s="11" t="s">
        <v>94</v>
      </c>
      <c r="D96" s="12">
        <v>289.0</v>
      </c>
    </row>
    <row r="97" spans="1:4" customHeight="1" ht="130">
      <c r="A97"/>
      <c r="B97" s="10" t="str">
        <f>"11155"</f>
        <v>11155</v>
      </c>
      <c r="C97" s="11" t="s">
        <v>95</v>
      </c>
      <c r="D97" s="12">
        <v>506.0</v>
      </c>
    </row>
    <row r="98" spans="1:4" customHeight="1" ht="130">
      <c r="A98"/>
      <c r="B98" s="10" t="str">
        <f>"11156"</f>
        <v>11156</v>
      </c>
      <c r="C98" s="11" t="s">
        <v>96</v>
      </c>
      <c r="D98" s="12">
        <v>564.0</v>
      </c>
    </row>
    <row r="99" spans="1:4" customHeight="1" ht="130">
      <c r="A99"/>
      <c r="B99" s="10" t="str">
        <f>"11157"</f>
        <v>11157</v>
      </c>
      <c r="C99" s="11" t="s">
        <v>97</v>
      </c>
      <c r="D99" s="12">
        <v>351.0</v>
      </c>
    </row>
    <row r="100" spans="1:4" customHeight="1" ht="130">
      <c r="A100"/>
      <c r="B100" s="10" t="str">
        <f>"11161"</f>
        <v>11161</v>
      </c>
      <c r="C100" s="11" t="s">
        <v>98</v>
      </c>
      <c r="D100" s="12">
        <v>437.0</v>
      </c>
    </row>
    <row r="101" spans="1:4" customHeight="1" ht="130">
      <c r="A101"/>
      <c r="B101" s="10" t="str">
        <f>"11162"</f>
        <v>11162</v>
      </c>
      <c r="C101" s="11" t="s">
        <v>99</v>
      </c>
      <c r="D101" s="12">
        <v>416.0</v>
      </c>
    </row>
    <row r="102" spans="1:4" customHeight="1" ht="130">
      <c r="A102"/>
      <c r="B102" s="10" t="str">
        <f>"11163"</f>
        <v>11163</v>
      </c>
      <c r="C102" s="11" t="s">
        <v>100</v>
      </c>
      <c r="D102" s="12">
        <v>444.0</v>
      </c>
    </row>
    <row r="103" spans="1:4" customHeight="1" ht="130">
      <c r="A103"/>
      <c r="B103" s="10" t="str">
        <f>"11164"</f>
        <v>11164</v>
      </c>
      <c r="C103" s="11" t="s">
        <v>101</v>
      </c>
      <c r="D103" s="12">
        <v>539.0</v>
      </c>
    </row>
    <row r="104" spans="1:4" customHeight="1" ht="130">
      <c r="A104"/>
      <c r="B104" s="10" t="str">
        <f>"11169"</f>
        <v>11169</v>
      </c>
      <c r="C104" s="11" t="s">
        <v>102</v>
      </c>
      <c r="D104" s="12">
        <v>207.0</v>
      </c>
    </row>
    <row r="105" spans="1:4" customHeight="1" ht="130">
      <c r="A105"/>
      <c r="B105" s="10" t="str">
        <f>"11170"</f>
        <v>11170</v>
      </c>
      <c r="C105" s="11" t="s">
        <v>103</v>
      </c>
      <c r="D105" s="12">
        <v>229.0</v>
      </c>
    </row>
    <row r="106" spans="1:4" customHeight="1" ht="130">
      <c r="A106"/>
      <c r="B106" s="10" t="str">
        <f>"11171"</f>
        <v>11171</v>
      </c>
      <c r="C106" s="11" t="s">
        <v>104</v>
      </c>
      <c r="D106" s="12">
        <v>245.0</v>
      </c>
    </row>
    <row r="107" spans="1:4" customHeight="1" ht="130">
      <c r="A107"/>
      <c r="B107" s="10" t="str">
        <f>"11172"</f>
        <v>11172</v>
      </c>
      <c r="C107" s="11" t="s">
        <v>105</v>
      </c>
      <c r="D107" s="12">
        <v>253.0</v>
      </c>
    </row>
    <row r="108" spans="1:4" customHeight="1" ht="130">
      <c r="A108"/>
      <c r="B108" s="10" t="str">
        <f>"11173"</f>
        <v>11173</v>
      </c>
      <c r="C108" s="11" t="s">
        <v>106</v>
      </c>
      <c r="D108" s="12">
        <v>263.0</v>
      </c>
    </row>
    <row r="109" spans="1:4" customHeight="1" ht="130">
      <c r="A109"/>
      <c r="B109" s="10" t="str">
        <f>"11174"</f>
        <v>11174</v>
      </c>
      <c r="C109" s="11" t="s">
        <v>107</v>
      </c>
      <c r="D109" s="12">
        <v>273.0</v>
      </c>
    </row>
    <row r="110" spans="1:4" customHeight="1" ht="130">
      <c r="A110"/>
      <c r="B110" s="10" t="str">
        <f>"11175"</f>
        <v>11175</v>
      </c>
      <c r="C110" s="11" t="s">
        <v>108</v>
      </c>
      <c r="D110" s="12">
        <v>300.0</v>
      </c>
    </row>
    <row r="111" spans="1:4" customHeight="1" ht="130">
      <c r="A111"/>
      <c r="B111" s="10" t="str">
        <f>"11188"</f>
        <v>11188</v>
      </c>
      <c r="C111" s="11" t="s">
        <v>109</v>
      </c>
      <c r="D111" s="12">
        <v>709.0</v>
      </c>
    </row>
    <row r="112" spans="1:4" customHeight="1" ht="130">
      <c r="A112"/>
      <c r="B112" s="10" t="str">
        <f>"11193"</f>
        <v>11193</v>
      </c>
      <c r="C112" s="11" t="s">
        <v>110</v>
      </c>
      <c r="D112" s="12">
        <v>709.0</v>
      </c>
    </row>
    <row r="113" spans="1:4" customHeight="1" ht="130">
      <c r="A113"/>
      <c r="B113" s="10" t="str">
        <f>"11203"</f>
        <v>11203</v>
      </c>
      <c r="C113" s="11" t="s">
        <v>111</v>
      </c>
      <c r="D113" s="12">
        <v>773.0</v>
      </c>
    </row>
    <row r="114" spans="1:4" customHeight="1" ht="130">
      <c r="A114"/>
      <c r="B114" s="10" t="str">
        <f>"11255"</f>
        <v>11255</v>
      </c>
      <c r="C114" s="11" t="s">
        <v>112</v>
      </c>
      <c r="D114" s="12">
        <v>292.0</v>
      </c>
    </row>
    <row r="115" spans="1:4" customHeight="1" ht="130">
      <c r="A115"/>
      <c r="B115" s="10" t="str">
        <f>"11270"</f>
        <v>11270</v>
      </c>
      <c r="C115" s="11" t="s">
        <v>113</v>
      </c>
      <c r="D115" s="12">
        <v>449.0</v>
      </c>
    </row>
    <row r="116" spans="1:4" customHeight="1" ht="130">
      <c r="A116"/>
      <c r="B116" s="10" t="str">
        <f>"11278"</f>
        <v>11278</v>
      </c>
      <c r="C116" s="11" t="s">
        <v>114</v>
      </c>
      <c r="D116" s="12">
        <v>399.0</v>
      </c>
    </row>
    <row r="117" spans="1:4" customHeight="1" ht="130">
      <c r="A117"/>
      <c r="B117" s="10" t="str">
        <f>"11290"</f>
        <v>11290</v>
      </c>
      <c r="C117" s="11" t="s">
        <v>115</v>
      </c>
      <c r="D117" s="12">
        <v>556.0</v>
      </c>
    </row>
    <row r="118" spans="1:4" customHeight="1" ht="130">
      <c r="A118"/>
      <c r="B118" s="10" t="str">
        <f>"11338"</f>
        <v>11338</v>
      </c>
      <c r="C118" s="11" t="s">
        <v>116</v>
      </c>
      <c r="D118" s="12">
        <v>596.0</v>
      </c>
    </row>
    <row r="119" spans="1:4" customHeight="1" ht="130">
      <c r="A119"/>
      <c r="B119" s="10" t="str">
        <f>"11339"</f>
        <v>11339</v>
      </c>
      <c r="C119" s="11" t="s">
        <v>117</v>
      </c>
      <c r="D119" s="12">
        <v>679.0</v>
      </c>
    </row>
    <row r="120" spans="1:4" customHeight="1" ht="130">
      <c r="A120"/>
      <c r="B120" s="10" t="str">
        <f>"11340"</f>
        <v>11340</v>
      </c>
      <c r="C120" s="11" t="s">
        <v>118</v>
      </c>
      <c r="D120" s="12">
        <v>758.0</v>
      </c>
    </row>
    <row r="121" spans="1:4" customHeight="1" ht="130">
      <c r="A121"/>
      <c r="B121" s="10" t="str">
        <f>"11341"</f>
        <v>11341</v>
      </c>
      <c r="C121" s="11" t="s">
        <v>119</v>
      </c>
      <c r="D121" s="12">
        <v>781.0</v>
      </c>
    </row>
    <row r="122" spans="1:4" customHeight="1" ht="130">
      <c r="A122"/>
      <c r="B122" s="10" t="str">
        <f>"11342"</f>
        <v>11342</v>
      </c>
      <c r="C122" s="11" t="s">
        <v>120</v>
      </c>
      <c r="D122" s="12">
        <v>803.0</v>
      </c>
    </row>
    <row r="123" spans="1:4" customHeight="1" ht="130">
      <c r="A123"/>
      <c r="B123" s="10" t="str">
        <f>"11343"</f>
        <v>11343</v>
      </c>
      <c r="C123" s="11" t="s">
        <v>121</v>
      </c>
      <c r="D123" s="12">
        <v>826.0</v>
      </c>
    </row>
    <row r="124" spans="1:4" customHeight="1" ht="130">
      <c r="A124"/>
      <c r="B124" s="10" t="str">
        <f>"11344"</f>
        <v>11344</v>
      </c>
      <c r="C124" s="11" t="s">
        <v>122</v>
      </c>
      <c r="D124" s="12">
        <v>850.0</v>
      </c>
    </row>
    <row r="125" spans="1:4" customHeight="1" ht="130">
      <c r="A125"/>
      <c r="B125" s="10" t="str">
        <f>"11345"</f>
        <v>11345</v>
      </c>
      <c r="C125" s="11" t="s">
        <v>123</v>
      </c>
      <c r="D125" s="12">
        <v>986.0</v>
      </c>
    </row>
    <row r="126" spans="1:4" customHeight="1" ht="130">
      <c r="A126"/>
      <c r="B126" s="10" t="str">
        <f>"11346"</f>
        <v>11346</v>
      </c>
      <c r="C126" s="11" t="s">
        <v>124</v>
      </c>
      <c r="D126" s="12">
        <v>1072.0</v>
      </c>
    </row>
    <row r="127" spans="1:4" customHeight="1" ht="130">
      <c r="A127"/>
      <c r="B127" s="10" t="str">
        <f>"11457"</f>
        <v>11457</v>
      </c>
      <c r="C127" s="11" t="s">
        <v>125</v>
      </c>
      <c r="D127" s="12">
        <v>424.0</v>
      </c>
    </row>
    <row r="128" spans="1:4" customHeight="1" ht="130">
      <c r="A128"/>
      <c r="B128" s="10" t="str">
        <f>"13095"</f>
        <v>13095</v>
      </c>
      <c r="C128" s="11" t="s">
        <v>126</v>
      </c>
      <c r="D128" s="12">
        <v>410.0</v>
      </c>
    </row>
    <row r="129" spans="1:4" customHeight="1" ht="130">
      <c r="A129"/>
      <c r="B129" s="10" t="str">
        <f>"13349"</f>
        <v>13349</v>
      </c>
      <c r="C129" s="11" t="s">
        <v>127</v>
      </c>
      <c r="D129" s="12">
        <v>1012.0</v>
      </c>
    </row>
    <row r="130" spans="1:4" customHeight="1" ht="130">
      <c r="A130"/>
      <c r="B130" s="10" t="str">
        <f>"13552"</f>
        <v>13552</v>
      </c>
      <c r="C130" s="11" t="s">
        <v>128</v>
      </c>
      <c r="D130" s="12">
        <v>340.0</v>
      </c>
    </row>
    <row r="131" spans="1:4" customHeight="1" ht="130">
      <c r="A131"/>
      <c r="B131" s="10" t="str">
        <f>"13693"</f>
        <v>13693</v>
      </c>
      <c r="C131" s="11" t="s">
        <v>129</v>
      </c>
      <c r="D131" s="12">
        <v>374.0</v>
      </c>
    </row>
    <row r="132" spans="1:4" customHeight="1" ht="130">
      <c r="A132"/>
      <c r="B132" s="10" t="str">
        <f>"13743"</f>
        <v>13743</v>
      </c>
      <c r="C132" s="11" t="s">
        <v>130</v>
      </c>
      <c r="D132" s="12">
        <v>700.0</v>
      </c>
    </row>
    <row r="133" spans="1:4" customHeight="1" ht="130">
      <c r="A133"/>
      <c r="B133" s="10" t="str">
        <f>"13744"</f>
        <v>13744</v>
      </c>
      <c r="C133" s="11" t="s">
        <v>131</v>
      </c>
      <c r="D133" s="12">
        <v>1400.0</v>
      </c>
    </row>
    <row r="134" spans="1:4" customHeight="1" ht="130">
      <c r="A134"/>
      <c r="B134" s="10" t="str">
        <f>"15925"</f>
        <v>15925</v>
      </c>
      <c r="C134" s="11" t="s">
        <v>132</v>
      </c>
      <c r="D134" s="12">
        <v>990.0</v>
      </c>
    </row>
    <row r="135" spans="1:4" customHeight="1" ht="130">
      <c r="A135"/>
      <c r="B135" s="10" t="str">
        <f>"17876"</f>
        <v>17876</v>
      </c>
      <c r="C135" s="11" t="s">
        <v>133</v>
      </c>
      <c r="D135" s="12">
        <v>298.0</v>
      </c>
    </row>
    <row r="136" spans="1:4" customHeight="1" ht="130">
      <c r="A136"/>
      <c r="B136" s="10" t="str">
        <f>"24367"</f>
        <v>24367</v>
      </c>
      <c r="C136" s="11" t="s">
        <v>134</v>
      </c>
      <c r="D136" s="12">
        <v>154.0</v>
      </c>
    </row>
    <row r="137" spans="1:4" customHeight="1" ht="130">
      <c r="A137"/>
      <c r="B137" s="10" t="str">
        <f>"24368"</f>
        <v>24368</v>
      </c>
      <c r="C137" s="11" t="s">
        <v>135</v>
      </c>
      <c r="D137" s="12">
        <v>174.0</v>
      </c>
    </row>
    <row r="138" spans="1:4" customHeight="1" ht="130">
      <c r="A138"/>
      <c r="B138" s="10" t="str">
        <f>"24369"</f>
        <v>24369</v>
      </c>
      <c r="C138" s="11" t="s">
        <v>136</v>
      </c>
      <c r="D138" s="12">
        <v>200.0</v>
      </c>
    </row>
    <row r="139" spans="1:4" customHeight="1" ht="130">
      <c r="A139"/>
      <c r="B139" s="10" t="str">
        <f>"24370"</f>
        <v>24370</v>
      </c>
      <c r="C139" s="11" t="s">
        <v>137</v>
      </c>
      <c r="D139" s="12">
        <v>196.0</v>
      </c>
    </row>
    <row r="140" spans="1:4" customHeight="1" ht="130">
      <c r="A140"/>
      <c r="B140" s="10" t="str">
        <f>"24371"</f>
        <v>24371</v>
      </c>
      <c r="C140" s="11" t="s">
        <v>138</v>
      </c>
      <c r="D140" s="12">
        <v>188.0</v>
      </c>
    </row>
    <row r="141" spans="1:4" customHeight="1" ht="130">
      <c r="A141"/>
      <c r="B141" s="10" t="str">
        <f>"24372"</f>
        <v>24372</v>
      </c>
      <c r="C141" s="11" t="s">
        <v>139</v>
      </c>
      <c r="D141" s="12">
        <v>202.0</v>
      </c>
    </row>
    <row r="142" spans="1:4" customHeight="1" ht="130">
      <c r="A142"/>
      <c r="B142" s="10" t="str">
        <f>"24373"</f>
        <v>24373</v>
      </c>
      <c r="C142" s="11" t="s">
        <v>140</v>
      </c>
      <c r="D142" s="12">
        <v>202.0</v>
      </c>
    </row>
    <row r="143" spans="1:4" customHeight="1" ht="130">
      <c r="A143"/>
      <c r="B143" s="10" t="str">
        <f>"24374"</f>
        <v>24374</v>
      </c>
      <c r="C143" s="11" t="s">
        <v>141</v>
      </c>
      <c r="D143" s="12">
        <v>215.0</v>
      </c>
    </row>
    <row r="144" spans="1:4" customHeight="1" ht="130">
      <c r="A144"/>
      <c r="B144" s="10" t="str">
        <f>"24375"</f>
        <v>24375</v>
      </c>
      <c r="C144" s="11" t="s">
        <v>142</v>
      </c>
      <c r="D144" s="12">
        <v>215.0</v>
      </c>
    </row>
    <row r="145" spans="1:4" customHeight="1" ht="130">
      <c r="A145"/>
      <c r="B145" s="10" t="str">
        <f>"24376"</f>
        <v>24376</v>
      </c>
      <c r="C145" s="11" t="s">
        <v>143</v>
      </c>
      <c r="D145" s="12">
        <v>236.0</v>
      </c>
    </row>
    <row r="146" spans="1:4" customHeight="1" ht="130">
      <c r="A146"/>
      <c r="B146" s="10" t="str">
        <f>"24377"</f>
        <v>24377</v>
      </c>
      <c r="C146" s="11" t="s">
        <v>144</v>
      </c>
      <c r="D146" s="12">
        <v>263.0</v>
      </c>
    </row>
    <row r="147" spans="1:4" customHeight="1" ht="130">
      <c r="A147"/>
      <c r="B147" s="10" t="str">
        <f>"24378"</f>
        <v>24378</v>
      </c>
      <c r="C147" s="11" t="s">
        <v>145</v>
      </c>
      <c r="D147" s="12">
        <v>269.0</v>
      </c>
    </row>
    <row r="148" spans="1:4" customHeight="1" ht="130">
      <c r="A148"/>
      <c r="B148" s="10" t="str">
        <f>"24379"</f>
        <v>24379</v>
      </c>
      <c r="C148" s="11" t="s">
        <v>146</v>
      </c>
      <c r="D148" s="12">
        <v>312.0</v>
      </c>
    </row>
    <row r="149" spans="1:4" customHeight="1" ht="130">
      <c r="A149"/>
      <c r="B149" s="10" t="str">
        <f>"24380"</f>
        <v>24380</v>
      </c>
      <c r="C149" s="11" t="s">
        <v>147</v>
      </c>
      <c r="D149" s="12">
        <v>323.0</v>
      </c>
    </row>
    <row r="150" spans="1:4" customHeight="1" ht="130">
      <c r="A150"/>
      <c r="B150" s="10" t="str">
        <f>"24381"</f>
        <v>24381</v>
      </c>
      <c r="C150" s="11" t="s">
        <v>148</v>
      </c>
      <c r="D150" s="12">
        <v>334.0</v>
      </c>
    </row>
    <row r="151" spans="1:4" customHeight="1" ht="130">
      <c r="A151"/>
      <c r="B151" s="10" t="str">
        <f>"24382"</f>
        <v>24382</v>
      </c>
      <c r="C151" s="11" t="s">
        <v>149</v>
      </c>
      <c r="D151" s="12">
        <v>334.0</v>
      </c>
    </row>
    <row r="152" spans="1:4" customHeight="1" ht="130">
      <c r="A152"/>
      <c r="B152" s="10" t="str">
        <f>"24384"</f>
        <v>24384</v>
      </c>
      <c r="C152" s="11" t="s">
        <v>150</v>
      </c>
      <c r="D152" s="12">
        <v>356.0</v>
      </c>
    </row>
    <row r="153" spans="1:4" customHeight="1" ht="130">
      <c r="A153"/>
      <c r="B153" s="10" t="str">
        <f>"24385"</f>
        <v>24385</v>
      </c>
      <c r="C153" s="11" t="s">
        <v>151</v>
      </c>
      <c r="D153" s="12">
        <v>343.0</v>
      </c>
    </row>
    <row r="154" spans="1:4" customHeight="1" ht="130">
      <c r="A154"/>
      <c r="B154" s="10" t="str">
        <f>"24386"</f>
        <v>24386</v>
      </c>
      <c r="C154" s="11" t="s">
        <v>152</v>
      </c>
      <c r="D154" s="12">
        <v>402.0</v>
      </c>
    </row>
    <row r="155" spans="1:4" customHeight="1" ht="130">
      <c r="A155"/>
      <c r="B155" s="10" t="str">
        <f>"24392"</f>
        <v>24392</v>
      </c>
      <c r="C155" s="11" t="s">
        <v>153</v>
      </c>
      <c r="D155" s="12">
        <v>556.0</v>
      </c>
    </row>
    <row r="156" spans="1:4" customHeight="1" ht="130">
      <c r="A156"/>
      <c r="B156" s="10" t="str">
        <f>"24395"</f>
        <v>24395</v>
      </c>
      <c r="C156" s="11" t="s">
        <v>154</v>
      </c>
      <c r="D156" s="12">
        <v>601.0</v>
      </c>
    </row>
    <row r="157" spans="1:4" customHeight="1" ht="130">
      <c r="A157"/>
      <c r="B157" s="10" t="str">
        <f>"24931"</f>
        <v>24931</v>
      </c>
      <c r="C157" s="11" t="s">
        <v>155</v>
      </c>
      <c r="D157" s="12">
        <v>455.0</v>
      </c>
    </row>
    <row r="158" spans="1:4" customHeight="1" ht="130">
      <c r="A158"/>
      <c r="B158" s="10" t="str">
        <f>"25532"</f>
        <v>25532</v>
      </c>
      <c r="C158" s="11" t="s">
        <v>156</v>
      </c>
      <c r="D158" s="12">
        <v>289.0</v>
      </c>
    </row>
    <row r="159" spans="1:4" customHeight="1" ht="130">
      <c r="A159"/>
      <c r="B159" s="10" t="str">
        <f>"25535"</f>
        <v>25535</v>
      </c>
      <c r="C159" s="11" t="s">
        <v>157</v>
      </c>
      <c r="D159" s="12">
        <v>316.0</v>
      </c>
    </row>
    <row r="160" spans="1:4" customHeight="1" ht="130">
      <c r="A160"/>
      <c r="B160" s="10" t="str">
        <f>"25537"</f>
        <v>25537</v>
      </c>
      <c r="C160" s="11" t="s">
        <v>158</v>
      </c>
      <c r="D160" s="12">
        <v>340.0</v>
      </c>
    </row>
    <row r="161" spans="1:4" customHeight="1" ht="130">
      <c r="A161"/>
      <c r="B161" s="10" t="str">
        <f>"25540"</f>
        <v>25540</v>
      </c>
      <c r="C161" s="11" t="s">
        <v>159</v>
      </c>
      <c r="D161" s="12">
        <v>460.0</v>
      </c>
    </row>
    <row r="162" spans="1:4" customHeight="1" ht="130">
      <c r="A162"/>
      <c r="B162" s="10" t="str">
        <f>"25541"</f>
        <v>25541</v>
      </c>
      <c r="C162" s="11" t="s">
        <v>160</v>
      </c>
      <c r="D162" s="12">
        <v>501.0</v>
      </c>
    </row>
    <row r="163" spans="1:4" customHeight="1" ht="130">
      <c r="A163"/>
      <c r="B163" s="10" t="str">
        <f>"25542"</f>
        <v>25542</v>
      </c>
      <c r="C163" s="11" t="s">
        <v>161</v>
      </c>
      <c r="D163" s="12">
        <v>274.0</v>
      </c>
    </row>
    <row r="164" spans="1:4" customHeight="1" ht="130">
      <c r="A164"/>
      <c r="B164" s="10" t="str">
        <f>"25543"</f>
        <v>25543</v>
      </c>
      <c r="C164" s="11" t="s">
        <v>162</v>
      </c>
      <c r="D164" s="12">
        <v>285.0</v>
      </c>
    </row>
    <row r="165" spans="1:4" customHeight="1" ht="130">
      <c r="A165"/>
      <c r="B165" s="10" t="str">
        <f>"25544"</f>
        <v>25544</v>
      </c>
      <c r="C165" s="11" t="s">
        <v>163</v>
      </c>
      <c r="D165" s="12">
        <v>296.0</v>
      </c>
    </row>
    <row r="166" spans="1:4" customHeight="1" ht="130">
      <c r="A166"/>
      <c r="B166" s="10" t="str">
        <f>"25545"</f>
        <v>25545</v>
      </c>
      <c r="C166" s="11" t="s">
        <v>164</v>
      </c>
      <c r="D166" s="12">
        <v>304.0</v>
      </c>
    </row>
    <row r="167" spans="1:4" customHeight="1" ht="130">
      <c r="A167"/>
      <c r="B167" s="10" t="str">
        <f>"25547"</f>
        <v>25547</v>
      </c>
      <c r="C167" s="11" t="s">
        <v>165</v>
      </c>
      <c r="D167" s="12">
        <v>323.0</v>
      </c>
    </row>
    <row r="168" spans="1:4" customHeight="1" ht="130">
      <c r="A168"/>
      <c r="B168" s="10" t="str">
        <f>"25552"</f>
        <v>25552</v>
      </c>
      <c r="C168" s="11" t="s">
        <v>166</v>
      </c>
      <c r="D168" s="12">
        <v>345.0</v>
      </c>
    </row>
    <row r="169" spans="1:4" customHeight="1" ht="130">
      <c r="A169"/>
      <c r="B169" s="10" t="str">
        <f>"25554"</f>
        <v>25554</v>
      </c>
      <c r="C169" s="11" t="s">
        <v>167</v>
      </c>
      <c r="D169" s="12">
        <v>379.0</v>
      </c>
    </row>
    <row r="170" spans="1:4" customHeight="1" ht="130">
      <c r="A170"/>
      <c r="B170" s="10" t="str">
        <f>"25556"</f>
        <v>25556</v>
      </c>
      <c r="C170" s="11" t="s">
        <v>168</v>
      </c>
      <c r="D170" s="12">
        <v>434.0</v>
      </c>
    </row>
    <row r="171" spans="1:4" customHeight="1" ht="130">
      <c r="A171"/>
      <c r="B171" s="10" t="str">
        <f>"25557"</f>
        <v>25557</v>
      </c>
      <c r="C171" s="11" t="s">
        <v>169</v>
      </c>
      <c r="D171" s="12">
        <v>486.0</v>
      </c>
    </row>
    <row r="172" spans="1:4" customHeight="1" ht="130">
      <c r="A172"/>
      <c r="B172" s="10" t="str">
        <f>"25558"</f>
        <v>25558</v>
      </c>
      <c r="C172" s="11" t="s">
        <v>170</v>
      </c>
      <c r="D172" s="12">
        <v>501.0</v>
      </c>
    </row>
    <row r="173" spans="1:4" customHeight="1" ht="130">
      <c r="A173"/>
      <c r="B173" s="10" t="str">
        <f>"25559"</f>
        <v>25559</v>
      </c>
      <c r="C173" s="11" t="s">
        <v>171</v>
      </c>
      <c r="D173" s="12">
        <v>512.0</v>
      </c>
    </row>
    <row r="174" spans="1:4" customHeight="1" ht="130">
      <c r="A174"/>
      <c r="B174" s="10" t="str">
        <f>"25560"</f>
        <v>25560</v>
      </c>
      <c r="C174" s="11" t="s">
        <v>172</v>
      </c>
      <c r="D174" s="12">
        <v>529.0</v>
      </c>
    </row>
    <row r="175" spans="1:4" customHeight="1" ht="130">
      <c r="A175"/>
      <c r="B175" s="10" t="str">
        <f>"25563"</f>
        <v>25563</v>
      </c>
      <c r="C175" s="11" t="s">
        <v>173</v>
      </c>
      <c r="D175" s="12">
        <v>623.0</v>
      </c>
    </row>
    <row r="176" spans="1:4" customHeight="1" ht="130">
      <c r="A176"/>
      <c r="B176" s="10" t="str">
        <f>"25565"</f>
        <v>25565</v>
      </c>
      <c r="C176" s="11" t="s">
        <v>174</v>
      </c>
      <c r="D176" s="12">
        <v>162.0</v>
      </c>
    </row>
    <row r="177" spans="1:4" customHeight="1" ht="130">
      <c r="A177"/>
      <c r="B177" s="10" t="str">
        <f>"25566"</f>
        <v>25566</v>
      </c>
      <c r="C177" s="11" t="s">
        <v>175</v>
      </c>
      <c r="D177" s="12">
        <v>162.0</v>
      </c>
    </row>
    <row r="178" spans="1:4" customHeight="1" ht="130">
      <c r="A178"/>
      <c r="B178" s="10" t="str">
        <f>"25567"</f>
        <v>25567</v>
      </c>
      <c r="C178" s="11" t="s">
        <v>176</v>
      </c>
      <c r="D178" s="12">
        <v>162.0</v>
      </c>
    </row>
    <row r="179" spans="1:4" customHeight="1" ht="130">
      <c r="A179"/>
      <c r="B179" s="10" t="str">
        <f>"25568"</f>
        <v>25568</v>
      </c>
      <c r="C179" s="11" t="s">
        <v>177</v>
      </c>
      <c r="D179" s="12">
        <v>167.0</v>
      </c>
    </row>
    <row r="180" spans="1:4" customHeight="1" ht="130">
      <c r="A180"/>
      <c r="B180" s="10" t="str">
        <f>"25570"</f>
        <v>25570</v>
      </c>
      <c r="C180" s="11" t="s">
        <v>178</v>
      </c>
      <c r="D180" s="12">
        <v>182.0</v>
      </c>
    </row>
    <row r="181" spans="1:4" customHeight="1" ht="130">
      <c r="A181"/>
      <c r="B181" s="10" t="str">
        <f>"25571"</f>
        <v>25571</v>
      </c>
      <c r="C181" s="11" t="s">
        <v>179</v>
      </c>
      <c r="D181" s="12">
        <v>188.0</v>
      </c>
    </row>
    <row r="182" spans="1:4" customHeight="1" ht="130">
      <c r="A182"/>
      <c r="B182" s="10" t="str">
        <f>"25573"</f>
        <v>25573</v>
      </c>
      <c r="C182" s="11" t="s">
        <v>180</v>
      </c>
      <c r="D182" s="12">
        <v>196.0</v>
      </c>
    </row>
    <row r="183" spans="1:4" customHeight="1" ht="130">
      <c r="A183"/>
      <c r="B183" s="10" t="str">
        <f>"27483"</f>
        <v>27483</v>
      </c>
      <c r="C183" s="11" t="s">
        <v>181</v>
      </c>
      <c r="D183" s="12">
        <v>24.0</v>
      </c>
    </row>
    <row r="184" spans="1:4" customHeight="1" ht="130">
      <c r="A184"/>
      <c r="B184" s="10" t="str">
        <f>"27485"</f>
        <v>27485</v>
      </c>
      <c r="C184" s="11" t="s">
        <v>182</v>
      </c>
      <c r="D184" s="12">
        <v>24.0</v>
      </c>
    </row>
    <row r="185" spans="1:4" customHeight="1" ht="130">
      <c r="A185"/>
      <c r="B185" s="10" t="str">
        <f>"27486"</f>
        <v>27486</v>
      </c>
      <c r="C185" s="11" t="s">
        <v>183</v>
      </c>
      <c r="D185" s="12">
        <v>24.0</v>
      </c>
    </row>
    <row r="186" spans="1:4" customHeight="1" ht="130">
      <c r="A186"/>
      <c r="B186" s="10" t="str">
        <f>"27487"</f>
        <v>27487</v>
      </c>
      <c r="C186" s="11" t="s">
        <v>184</v>
      </c>
      <c r="D186" s="12">
        <v>48.0</v>
      </c>
    </row>
    <row r="187" spans="1:4" customHeight="1" ht="130">
      <c r="A187"/>
      <c r="B187" s="10" t="str">
        <f>"27488"</f>
        <v>27488</v>
      </c>
      <c r="C187" s="11" t="s">
        <v>185</v>
      </c>
      <c r="D187" s="12">
        <v>48.0</v>
      </c>
    </row>
    <row r="188" spans="1:4" customHeight="1" ht="130">
      <c r="A188"/>
      <c r="B188" s="10" t="str">
        <f>"27489"</f>
        <v>27489</v>
      </c>
      <c r="C188" s="11" t="s">
        <v>186</v>
      </c>
      <c r="D188" s="12">
        <v>48.0</v>
      </c>
    </row>
    <row r="189" spans="1:4" customHeight="1" ht="130">
      <c r="A189"/>
      <c r="B189" s="10" t="str">
        <f>"27490"</f>
        <v>27490</v>
      </c>
      <c r="C189" s="11" t="s">
        <v>187</v>
      </c>
      <c r="D189" s="12">
        <v>30.0</v>
      </c>
    </row>
    <row r="190" spans="1:4" customHeight="1" ht="130">
      <c r="A190"/>
      <c r="B190" s="10" t="str">
        <f>"27491"</f>
        <v>27491</v>
      </c>
      <c r="C190" s="11" t="s">
        <v>188</v>
      </c>
      <c r="D190" s="12">
        <v>30.0</v>
      </c>
    </row>
    <row r="191" spans="1:4" customHeight="1" ht="130">
      <c r="A191"/>
      <c r="B191" s="10" t="str">
        <f>"27492"</f>
        <v>27492</v>
      </c>
      <c r="C191" s="11" t="s">
        <v>189</v>
      </c>
      <c r="D191" s="12">
        <v>30.0</v>
      </c>
    </row>
    <row r="192" spans="1:4" customHeight="1" ht="130">
      <c r="A192"/>
      <c r="B192" s="10" t="str">
        <f>"27493"</f>
        <v>27493</v>
      </c>
      <c r="C192" s="11" t="s">
        <v>190</v>
      </c>
      <c r="D192" s="12">
        <v>30.0</v>
      </c>
    </row>
    <row r="193" spans="1:4" customHeight="1" ht="130">
      <c r="A193"/>
      <c r="B193" s="10" t="str">
        <f>"27494"</f>
        <v>27494</v>
      </c>
      <c r="C193" s="11" t="s">
        <v>191</v>
      </c>
      <c r="D193" s="12">
        <v>30.0</v>
      </c>
    </row>
    <row r="194" spans="1:4" customHeight="1" ht="130">
      <c r="A194"/>
      <c r="B194" s="10" t="str">
        <f>"27880"</f>
        <v>27880</v>
      </c>
      <c r="C194" s="11" t="s">
        <v>192</v>
      </c>
      <c r="D194" s="12">
        <v>48.0</v>
      </c>
    </row>
    <row r="195" spans="1:4" customHeight="1" ht="130">
      <c r="A195"/>
      <c r="B195" s="10" t="str">
        <f>"30565"</f>
        <v>30565</v>
      </c>
      <c r="C195" s="11" t="s">
        <v>193</v>
      </c>
      <c r="D195" s="12">
        <v>950.0</v>
      </c>
    </row>
    <row r="196" spans="1:4" customHeight="1" ht="130">
      <c r="A196"/>
      <c r="B196" s="10" t="str">
        <f>"30879"</f>
        <v>30879</v>
      </c>
      <c r="C196" s="11" t="s">
        <v>194</v>
      </c>
      <c r="D196" s="12">
        <v>1200.0</v>
      </c>
    </row>
    <row r="197" spans="1:4" customHeight="1" ht="130">
      <c r="A197"/>
      <c r="B197" s="10" t="str">
        <f>"31774"</f>
        <v>31774</v>
      </c>
      <c r="C197" s="11" t="s">
        <v>195</v>
      </c>
      <c r="D197" s="12">
        <v>2144.0</v>
      </c>
    </row>
    <row r="198" spans="1:4" customHeight="1" ht="130">
      <c r="A198"/>
      <c r="B198" s="10" t="str">
        <f>"33031"</f>
        <v>33031</v>
      </c>
      <c r="C198" s="11" t="s">
        <v>196</v>
      </c>
      <c r="D198" s="12">
        <v>70.0</v>
      </c>
    </row>
    <row r="199" spans="1:4" customHeight="1" ht="130">
      <c r="A199"/>
      <c r="B199" s="10" t="str">
        <f>"33033"</f>
        <v>33033</v>
      </c>
      <c r="C199" s="11" t="s">
        <v>197</v>
      </c>
      <c r="D199" s="12">
        <v>75.0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