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<sst xmlns="http://schemas.openxmlformats.org/spreadsheetml/2006/main" uniqueCount="176">
  <si>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</si>
  <si>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</si>
  <si>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</si>
  <si>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</si>
  <si>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</si>
  <si>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</si>
  <si>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</si>
  <si>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</si>
  <si>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</si>
  <si>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</si>
  <si>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</si>
  <si>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</si>
  <si>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</si>
  <si>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</si>
  <si>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</si>
  <si>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</si>
  <si>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</si>
  <si>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</si>
  <si>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</si>
  <si>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</si>
  <si>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</si>
  <si>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</si>
  <si>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</si>
  <si>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</si>
  <si>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</si>
  <si>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</si>
  <si>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</si>
  <si>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</si>
  <si>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</si>
  <si>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</si>
  <si>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</si>
  <si>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</si>
  <si>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</si>
  <si>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G-4Т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</si>
  <si>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</si>
  <si>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</si>
  <si>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</si>
  <si>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</si>
  <si>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</si>
  <si>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</si>
  <si>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</si>
  <si>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G-4 левый</t>
  </si>
  <si>
    <t>Счетчик газа ВКР G-4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</si>
  <si>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</si>
  <si>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</si>
  <si>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</si>
  <si>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</si>
  <si>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</si>
  <si>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</si>
  <si>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</si>
  <si>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</si>
  <si>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</si>
  <si>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</si>
  <si>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</si>
  <si>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</si>
  <si>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</si>
  <si>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</si>
  <si>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</si>
  <si>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</si>
  <si>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</si>
  <si>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</si>
  <si>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</si>
  <si>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</si>
  <si>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</si>
  <si>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</si>
  <si>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</si>
  <si>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</si>
  <si>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</si>
  <si>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</si>
  <si>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</si>
  <si>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</si>
  <si>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</si>
  <si>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</si>
  <si>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</si>
  <si>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</si>
  <si>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</si>
  <si>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</si>
  <si>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</si>
  <si>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</si>
  <si>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</si>
  <si>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</si>
  <si>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</si>
  <si>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</si>
  <si>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</si>
  <si>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</si>
  <si>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</si>
  <si>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</si>
  <si>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</si>
  <si>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</si>
  <si>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</si>
  <si>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</si>
  <si>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</si>
  <si>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</si>
  <si>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</si>
  <si>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</si>
  <si>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</si>
  <si>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</si>
  <si>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</si>
  <si>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</si>
  <si>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</si>
  <si>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</si>
  <si>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</si>
  <si>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</si>
  <si>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</si>
  <si>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</si>
  <si>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</si>
  <si>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</si>
  <si>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</si>
  <si>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</si>
  <si>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</si>
  <si>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</si>
  <si>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</si>
  <si>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</si>
  <si>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</si>
  <si>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левый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</si>
  <si>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</si>
  <si>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</si>
  <si>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</si>
  <si>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</si>
  <si>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</si>
  <si>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</si>
  <si>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</si>
  <si>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</si>
  <si>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</si>
  <si>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</si>
  <si>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</si>
  <si>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 G-4Т левый 1 1/4" Сигнал</t>
  </si>
  <si>
    <t>Счетчик газа СГК-4 Бетар Чистополь</t>
  </si>
  <si>
    <t>Шкаф для счетчика газа ШСД-1.2 G-4 110мм с дверцей</t>
  </si>
  <si>
    <t>Счетчик газа СГБ G-4T правый 1 1/4" Сигнал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</si>
  <si>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</si>
  <si>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</si>
  <si>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</si>
  <si>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</si>
  <si>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</si>
  <si>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</si>
  <si>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</si>
  <si>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</si>
  <si>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</si>
  <si>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</si>
  <si>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</si>
  <si>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</si>
  <si>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</si>
  <si>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</si>
  <si>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</si>
  <si>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</si>
  <si>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</si>
  <si>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</si>
  <si>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</si>
  <si>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</si>
  <si>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</si>
  <si>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</si>
  <si>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</si>
  <si>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</si>
  <si>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</si>
  <si>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</si>
  <si>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</si>
  <si>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</si>
  <si>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</si>
  <si>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</si>
  <si>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</si>
  <si>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</si>
  <si>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</si>
  <si>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</si>
  <si>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</si>
  <si>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</si>
  <si>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</si>
  <si>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</si>
  <si>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</si>
  <si>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</si>
  <si>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</si>
  <si>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</si>
  <si>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</si>
  <si>
    <t>Присоединители гайка ДУ-25 штуцер ДУ-20 под приварку с прокладками Astin</t>
  </si>
  <si>
    <t>Адаптер GSM ВА+SIM Принц с антенной</t>
  </si>
  <si>
    <t>Устройство отборное для манометра под трехходовой кран НР 1/2-сварка, УО15, угловое, Багория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</si>
</sst>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59.png"/><Relationship Id="rId2" Type="http://schemas.openxmlformats.org/officeDocument/2006/relationships/image" Target="../media/termometr_spirtovoy_100_s_100_mm860.jpg"/><Relationship Id="rId3" Type="http://schemas.openxmlformats.org/officeDocument/2006/relationships/image" Target="../media/oprava_dlya_termometra_pryamaya_nozhka_100_mm861.jpg"/><Relationship Id="rId4" Type="http://schemas.openxmlformats.org/officeDocument/2006/relationships/image" Target="../media/000600000003000021_1862.jpg"/><Relationship Id="rId5" Type="http://schemas.openxmlformats.org/officeDocument/2006/relationships/image" Target="../media/termometr_spirtovoy_200_s_100_mm863.jpg"/><Relationship Id="rId6" Type="http://schemas.openxmlformats.org/officeDocument/2006/relationships/image" Target="../media/oprava_dlya_termometra_pryamaya_nozhka_66mm864.jpg"/><Relationship Id="rId7" Type="http://schemas.openxmlformats.org/officeDocument/2006/relationships/image" Target="../media/termometr_spirtovoy_200_s_66_mm865.jpg"/><Relationship Id="rId8" Type="http://schemas.openxmlformats.org/officeDocument/2006/relationships/image" Target="../media/termometr_spirtovoy_100_s_66_mm866.jpg"/><Relationship Id="rId9" Type="http://schemas.openxmlformats.org/officeDocument/2006/relationships/image" Target="../media/termometr_spirtovoy_150_s_66_mm867.jpg"/><Relationship Id="rId10" Type="http://schemas.openxmlformats.org/officeDocument/2006/relationships/image" Target="../media/bobyshka_35_mm_m27kh2_pod_termometr868.jpg"/><Relationship Id="rId11" Type="http://schemas.openxmlformats.org/officeDocument/2006/relationships/image" Target="../media/schetchik_gaza_npm_g_4_levyy_gazdevays869.jpg"/><Relationship Id="rId12" Type="http://schemas.openxmlformats.org/officeDocument/2006/relationships/image" Target="../media/schetchik_gaza_npm_g_4_pravyy_gazdevays870.jpg"/><Relationship Id="rId13" Type="http://schemas.openxmlformats.org/officeDocument/2006/relationships/image" Target="../media/schetchik_gaza_sgbm_1_6_sh_sh_betar_chistopol871.jpg"/><Relationship Id="rId14" Type="http://schemas.openxmlformats.org/officeDocument/2006/relationships/image" Target="../media/schetchik_gaza_g_6_sgmn_1_200mm_levyy_belarus872.jpg"/><Relationship Id="rId15" Type="http://schemas.openxmlformats.org/officeDocument/2006/relationships/image" Target="../media/schetchik_gaza_g_6_sgmn_1_200mm_pravyy_belarus873.jpg"/><Relationship Id="rId16" Type="http://schemas.openxmlformats.org/officeDocument/2006/relationships/image" Target="../media/schetchik_gaza_g_6_sgmn_1_250mm_levyy_belarus874.jpg"/><Relationship Id="rId17" Type="http://schemas.openxmlformats.org/officeDocument/2006/relationships/image" Target="../media/schetchik_gaza_g_6t_sgd_3t_200mm_levyy_belarus875.jpg"/><Relationship Id="rId18" Type="http://schemas.openxmlformats.org/officeDocument/2006/relationships/image" Target="../media/schetchik_gaza_g_6t_sgd_3t_200mm_pravyy_belarus876.jpg"/><Relationship Id="rId19" Type="http://schemas.openxmlformats.org/officeDocument/2006/relationships/image" Target="../media/schetchik_gaza_g_6t_sgd_3t_250mm_levyy_belarus877.jpg"/><Relationship Id="rId20" Type="http://schemas.openxmlformats.org/officeDocument/2006/relationships/image" Target="../media/schetchik_gaza_g_6t_sgd_3t_250mm_pravyy_belarus878.jpg"/><Relationship Id="rId21" Type="http://schemas.openxmlformats.org/officeDocument/2006/relationships/image" Target="../media/schetchik_gaza_vkr_g_4t_levyy_gazelektronika879.jpg"/><Relationship Id="rId22" Type="http://schemas.openxmlformats.org/officeDocument/2006/relationships/image" Target="../media/schetchik_gaza_vkr_g_4t_pravyy_gazelektronika880.png"/><Relationship Id="rId23" Type="http://schemas.openxmlformats.org/officeDocument/2006/relationships/image" Target="../media/schetchik_gaza_sgb_g_4_levyy_bokovoy_m33kh1_5_signal_smart881.jpg"/><Relationship Id="rId24" Type="http://schemas.openxmlformats.org/officeDocument/2006/relationships/image" Target="../media/schetchik_gaza_sgb_g_4_pravyy_bokovoy_m33kh1_5_signal_smart882.jpg"/><Relationship Id="rId25" Type="http://schemas.openxmlformats.org/officeDocument/2006/relationships/image" Target="../media/schetchik_gaza_sgb_g_4_levyy_m33kh1_5_signal_smart883.jpg"/><Relationship Id="rId26" Type="http://schemas.openxmlformats.org/officeDocument/2006/relationships/image" Target="../media/schetchik_gaza_sgb_g_4_pravyy_m33kh1_5_signal_smart884.jpg"/><Relationship Id="rId27" Type="http://schemas.openxmlformats.org/officeDocument/2006/relationships/image" Target="../media/shkaf_dlya_schetchika_gaza_shs_1_2_g_4_110mm885.jpg"/><Relationship Id="rId28" Type="http://schemas.openxmlformats.org/officeDocument/2006/relationships/image" Target="../media/shkaf_dlya_schetchika_gaza_shs_2_0_g_6_200mm886.jpg"/><Relationship Id="rId29" Type="http://schemas.openxmlformats.org/officeDocument/2006/relationships/image" Target="../media/shkaf_dlya_schetchika_gaza_shs_2_0_g_6_250mm887.jpg"/><Relationship Id="rId30" Type="http://schemas.openxmlformats.org/officeDocument/2006/relationships/image" Target="../media/schetchik_gaza_vkr_g_4_levyy_gazelektronika888.jpg"/><Relationship Id="rId31" Type="http://schemas.openxmlformats.org/officeDocument/2006/relationships/image" Target="../media/schetchik_gaza_vkr_g_4_pravyy_gazelektronika889.jpg"/><Relationship Id="rId32" Type="http://schemas.openxmlformats.org/officeDocument/2006/relationships/image" Target="../media/shkaf_dlya_schetchika_gaza_shs_1_2_g_4_110mm_plastikovyy890.jpg"/><Relationship Id="rId33" Type="http://schemas.openxmlformats.org/officeDocument/2006/relationships/image" Target="../media/otbornoe_ustroystvo_pryamoe891.jpg"/><Relationship Id="rId34" Type="http://schemas.openxmlformats.org/officeDocument/2006/relationships/image" Target="../media/000600000005000004_1892.png"/><Relationship Id="rId35" Type="http://schemas.openxmlformats.org/officeDocument/2006/relationships/image" Target="../media/termometr_spirtovoy_150_s_100_mm893.jpg"/><Relationship Id="rId36" Type="http://schemas.openxmlformats.org/officeDocument/2006/relationships/image" Target="../media/schetchik_vody_sgv_15_betar_g_chistopol894.jpg"/><Relationship Id="rId37" Type="http://schemas.openxmlformats.org/officeDocument/2006/relationships/image" Target="../media/shkaf_dlya_schetchika_gaza_shs_g_grand_1_6_10_250mm895.jpg"/><Relationship Id="rId38" Type="http://schemas.openxmlformats.org/officeDocument/2006/relationships/image" Target="../media/shkaf_dlya_schetchika_gaza_shs_1_2_g_4_110mm_s_dvertsey896.jpg"/><Relationship Id="rId39" Type="http://schemas.openxmlformats.org/officeDocument/2006/relationships/image" Target="../media/schetchik_vody_svkm_32g_gerrida897.jpg"/><Relationship Id="rId40" Type="http://schemas.openxmlformats.org/officeDocument/2006/relationships/image" Target="../media/schetchik_vody_svkm_40g_gerrida898.jpg"/><Relationship Id="rId41" Type="http://schemas.openxmlformats.org/officeDocument/2006/relationships/image" Target="../media/schetchik_vody_svk_15g_gerrida_110mm899.jpg"/><Relationship Id="rId42" Type="http://schemas.openxmlformats.org/officeDocument/2006/relationships/image" Target="../media/shkaf_dlya_schetchika_gaza_shs_10_g_10_250mm_s_dvertsey900.jpg"/><Relationship Id="rId43" Type="http://schemas.openxmlformats.org/officeDocument/2006/relationships/image" Target="../media/schetchik_vody_svk_15gm_gerrida_80mm901.jpg"/><Relationship Id="rId44" Type="http://schemas.openxmlformats.org/officeDocument/2006/relationships/image" Target="../media/schetchik_vody_svk_20g_gerrida902.jpg"/><Relationship Id="rId45" Type="http://schemas.openxmlformats.org/officeDocument/2006/relationships/image" Target="../media/schetchik_vody_svkm_25g_gerrida903.jpg"/><Relationship Id="rId46" Type="http://schemas.openxmlformats.org/officeDocument/2006/relationships/image" Target="../media/schetchik_gaza_sgk_g_4_levyy_m30kh2_signal904.jpg"/><Relationship Id="rId47" Type="http://schemas.openxmlformats.org/officeDocument/2006/relationships/image" Target="../media/schetchik_vody_svkm_50g_gerrida905.jpg"/><Relationship Id="rId48" Type="http://schemas.openxmlformats.org/officeDocument/2006/relationships/image" Target="../media/filtr_setka_gazovaya_dlya_sgk_du_20906.jpg"/><Relationship Id="rId49" Type="http://schemas.openxmlformats.org/officeDocument/2006/relationships/image" Target="../media/filtr_setka_gazovaya_dlya_npm_du_25907.jpg"/><Relationship Id="rId50" Type="http://schemas.openxmlformats.org/officeDocument/2006/relationships/image" Target="../media/filtr_setka_gazovaya_dlya_sgmn_1_sgd_3t908.jpg"/><Relationship Id="rId51" Type="http://schemas.openxmlformats.org/officeDocument/2006/relationships/image" Target="../media/prokladki_paronitovye_du_32_komplekt909.jpg"/><Relationship Id="rId52" Type="http://schemas.openxmlformats.org/officeDocument/2006/relationships/image" Target="../media/prokladki_paronitovye_m30kh2_komplekt910.jpg"/><Relationship Id="rId53" Type="http://schemas.openxmlformats.org/officeDocument/2006/relationships/image" Target="../media/prokladki_paronitovye_du_25_komplekt911.jpg"/><Relationship Id="rId54" Type="http://schemas.openxmlformats.org/officeDocument/2006/relationships/image" Target="../media/prisoediniteli_ekstsentricheskie_gayka_du_32_shtutser_du_25_rezbovye912.jpg"/><Relationship Id="rId55" Type="http://schemas.openxmlformats.org/officeDocument/2006/relationships/image" Target="../media/prisoediniteli_g_10_gayka_du_32_pod_privarku913.jpg"/><Relationship Id="rId56" Type="http://schemas.openxmlformats.org/officeDocument/2006/relationships/image" Target="../media/prisoediniteli_g_16_gayka_du_40_pod_privarku914.jpg"/><Relationship Id="rId57" Type="http://schemas.openxmlformats.org/officeDocument/2006/relationships/image" Target="../media/prisoediniteli_g_25_gayka_du_50_pod_privarku915.jpg"/><Relationship Id="rId58" Type="http://schemas.openxmlformats.org/officeDocument/2006/relationships/image" Target="../media/prisoediniteli_gayka_du_32_shtutser_m30_2_rezbovye916.jpg"/><Relationship Id="rId59" Type="http://schemas.openxmlformats.org/officeDocument/2006/relationships/image" Target="../media/prisoediniteli_m30kh2_shtutser_du_20_pod_privarku917.jpg"/><Relationship Id="rId60" Type="http://schemas.openxmlformats.org/officeDocument/2006/relationships/image" Target="../media/prisoediniteli_gayka_du_32_shtutser_du_20_rezbovye918.jpg"/><Relationship Id="rId61" Type="http://schemas.openxmlformats.org/officeDocument/2006/relationships/image" Target="../media/schetchik_gaza_sgb_g_4_levyy_3_4_signal919.jpg"/><Relationship Id="rId62" Type="http://schemas.openxmlformats.org/officeDocument/2006/relationships/image" Target="../media/otbornoe_ustroystvo_uglovoe920.jpg"/><Relationship Id="rId63" Type="http://schemas.openxmlformats.org/officeDocument/2006/relationships/image" Target="../media/schetchik_gaza_sgb_1_8g_g_sh_elekhant921.jpg"/><Relationship Id="rId64" Type="http://schemas.openxmlformats.org/officeDocument/2006/relationships/image" Target="../media/schetchik_gaza_sgb_3_2_g_sh_1_2_elekhant922.jpg"/><Relationship Id="rId65" Type="http://schemas.openxmlformats.org/officeDocument/2006/relationships/image" Target="../media/schetchik_gaza_sgb_4_0g_g_sh_elekhant923.jpg"/><Relationship Id="rId66" Type="http://schemas.openxmlformats.org/officeDocument/2006/relationships/image" Target="../media/schetchik_gaza_sgb_1_8g_sh_sh_elekhant924.jpg"/><Relationship Id="rId67" Type="http://schemas.openxmlformats.org/officeDocument/2006/relationships/image" Target="../media/manometr_mt_100_ru_10_m20kh1_5_metricheskaya_rezba925.jpg"/><Relationship Id="rId68" Type="http://schemas.openxmlformats.org/officeDocument/2006/relationships/image" Target="../media/schetchik_gaza_sgmb_3_2_orel_1_2_gayka_shtutser_s_batareynym_otsekom926.jpg"/><Relationship Id="rId69" Type="http://schemas.openxmlformats.org/officeDocument/2006/relationships/image" Target="../media/schetchik_gaza_sgmb_4_orel_3_4_gayka_gayka_s_batareynym_otsekom927.jpg"/><Relationship Id="rId70" Type="http://schemas.openxmlformats.org/officeDocument/2006/relationships/image" Target="../media/manometr_mt_100_ru_16_m20kh1_5_metricheskaya_rezba928.jpg"/><Relationship Id="rId71" Type="http://schemas.openxmlformats.org/officeDocument/2006/relationships/image" Target="../media/schetchik_gaza_npm_g_4_3_4_levyy_gazdevays929.jpg"/><Relationship Id="rId72" Type="http://schemas.openxmlformats.org/officeDocument/2006/relationships/image" Target="../media/prisoediniteli_gayka_du_32_shtutser_du_25_pod_privarku930.jpg"/><Relationship Id="rId73" Type="http://schemas.openxmlformats.org/officeDocument/2006/relationships/image" Target="../media/shkaf_dlya_schetchika_gaza_shs_2_0_200_250mm_universalnyy931.jpg"/><Relationship Id="rId74" Type="http://schemas.openxmlformats.org/officeDocument/2006/relationships/image" Target="../media/schetchik_gaza_sgd_g_4_1_1_4_levyy_orel932.jpg"/><Relationship Id="rId75" Type="http://schemas.openxmlformats.org/officeDocument/2006/relationships/image" Target="../media/schetchik_gaza_sgd_g_4tk_1_1_4_levyy_orel933.jpg"/><Relationship Id="rId76" Type="http://schemas.openxmlformats.org/officeDocument/2006/relationships/image" Target="../media/schetchik_gaza_sgd_g_4_1_1_4_pravyy_orel934.jpg"/><Relationship Id="rId77" Type="http://schemas.openxmlformats.org/officeDocument/2006/relationships/image" Target="../media/schetchik_gaza_sgd_g_4tk_1_1_4_pravyy_orel935.jpg"/><Relationship Id="rId78" Type="http://schemas.openxmlformats.org/officeDocument/2006/relationships/image" Target="../media/prisoediniteli_gayka_du_25_shtutser_du_20_pod_privarku936.jpg"/><Relationship Id="rId79" Type="http://schemas.openxmlformats.org/officeDocument/2006/relationships/image" Target="../media/schetchik_gaza_sgk_g_4_levyy_1_signal937.jpg"/><Relationship Id="rId80" Type="http://schemas.openxmlformats.org/officeDocument/2006/relationships/image" Target="../media/schetchik_gaza_sgk_g_4_pravyy_1_signal938.jpg"/><Relationship Id="rId81" Type="http://schemas.openxmlformats.org/officeDocument/2006/relationships/image" Target="../media/schetchik_gaza_sgmb_4_tk_orel_1_2_gayka_gayka_s_batareynym_otsekom939.jpg"/><Relationship Id="rId82" Type="http://schemas.openxmlformats.org/officeDocument/2006/relationships/image" Target="../media/000600000003000150_1940.jpg"/><Relationship Id="rId83" Type="http://schemas.openxmlformats.org/officeDocument/2006/relationships/image" Target="../media/schetchik_gaza_npm_g_4_m30kh2_levyy_gazdevays941.jpg"/><Relationship Id="rId84" Type="http://schemas.openxmlformats.org/officeDocument/2006/relationships/image" Target="../media/schetchik_gaza_sgmb_2_5_orel_1_2_gayka_shtutser_s_batareynym_otsekom942.jpg"/><Relationship Id="rId85" Type="http://schemas.openxmlformats.org/officeDocument/2006/relationships/image" Target="../media/schetchik_gaza_sgd_g_6tk_250mm_levyy_orel943.jpg"/><Relationship Id="rId86" Type="http://schemas.openxmlformats.org/officeDocument/2006/relationships/image" Target="../media/schetchik_gaza_sgd_g_4_3_4_levyy_orel944.jpg"/><Relationship Id="rId87" Type="http://schemas.openxmlformats.org/officeDocument/2006/relationships/image" Target="../media/schetchik_gaza_sgd_g_4_m30kh2_levyy_orel945.jpg"/><Relationship Id="rId88" Type="http://schemas.openxmlformats.org/officeDocument/2006/relationships/image" Target="../media/000010000000020018_1946.jpg"/><Relationship Id="rId89" Type="http://schemas.openxmlformats.org/officeDocument/2006/relationships/image" Target="../media/schetchik_gaza_sgd_g_4tk_1_levyy_orel947.jpg"/><Relationship Id="rId90" Type="http://schemas.openxmlformats.org/officeDocument/2006/relationships/image" Target="../media/schetchik_gaza_sgd_g_4tk_3_4_levyy_orel948.jpg"/><Relationship Id="rId91" Type="http://schemas.openxmlformats.org/officeDocument/2006/relationships/image" Target="../media/000010000000007850_1949.jpg"/><Relationship Id="rId92" Type="http://schemas.openxmlformats.org/officeDocument/2006/relationships/image" Target="../media/schetchik_vody_svk_15gi_110mm_s_impulsnym_vykhodom_gerrida950.jpg"/><Relationship Id="rId93" Type="http://schemas.openxmlformats.org/officeDocument/2006/relationships/image" Target="../media/schetchik_gaza_sgd_g_4_1_levyy_orel951.jpg"/><Relationship Id="rId94" Type="http://schemas.openxmlformats.org/officeDocument/2006/relationships/image" Target="../media/000010000000020025_1952.jpg"/><Relationship Id="rId95" Type="http://schemas.openxmlformats.org/officeDocument/2006/relationships/image" Target="../media/schetchik_gaza_sgd_g_6tk_250mm_pravyy_orel953.jpg"/><Relationship Id="rId96" Type="http://schemas.openxmlformats.org/officeDocument/2006/relationships/image" Target="../media/schetchik_vody_gerrida_svk_20gi_s_impulsnym_vykhodom954.jpg"/><Relationship Id="rId97" Type="http://schemas.openxmlformats.org/officeDocument/2006/relationships/image" Target="../media/schetchik_gaza_sgmb_1_6_orel_1_2_gayka_shtutser_s_batareynym_otsekom955.jpg"/><Relationship Id="rId98" Type="http://schemas.openxmlformats.org/officeDocument/2006/relationships/image" Target="../media/prisoediniteli_gayka_du_32_shtutser_du_25_rezbovye956.jpg"/><Relationship Id="rId99" Type="http://schemas.openxmlformats.org/officeDocument/2006/relationships/image" Target="../media/schetchik_gaza_sgk_g_4_pravyy_m30_2_signal957.jpg"/><Relationship Id="rId100" Type="http://schemas.openxmlformats.org/officeDocument/2006/relationships/image" Target="../media/schetchik_gaza_sgb_g_4_levyy_1_1_4_signal_smart958.jpg"/><Relationship Id="rId101" Type="http://schemas.openxmlformats.org/officeDocument/2006/relationships/image" Target="../media/schetchik_gaza_sgb_g_4_pravyy_1_1_4_signal_smart959.jpg"/><Relationship Id="rId102" Type="http://schemas.openxmlformats.org/officeDocument/2006/relationships/image" Target="../media/000010000000004494_1960.jpg"/><Relationship Id="rId103" Type="http://schemas.openxmlformats.org/officeDocument/2006/relationships/image" Target="../media/schetchik_gaza_sgdk_g_10tk_orel961.png"/><Relationship Id="rId104" Type="http://schemas.openxmlformats.org/officeDocument/2006/relationships/image" Target="../media/schetchik_gaza_sgd_g_4tk_1_pravyy_orel962.jpg"/><Relationship Id="rId105" Type="http://schemas.openxmlformats.org/officeDocument/2006/relationships/image" Target="../media/prisoediniteli_gayka_du_20_shtutser_du_15_pod_privarku963.jpg"/><Relationship Id="rId106" Type="http://schemas.openxmlformats.org/officeDocument/2006/relationships/image" Target="../media/schetchik_gaza_sgd_g_4_1_pravyy_orel964.jpg"/><Relationship Id="rId107" Type="http://schemas.openxmlformats.org/officeDocument/2006/relationships/image" Target="../media/schetchik_gaza_sgk_1_6_g_sh_betar_chistopol965.jpg"/><Relationship Id="rId108" Type="http://schemas.openxmlformats.org/officeDocument/2006/relationships/image" Target="../media/000010000000004555_1966.jpg"/><Relationship Id="rId109" Type="http://schemas.openxmlformats.org/officeDocument/2006/relationships/image" Target="../media/prisoediniteli_gayka_du_32_shtutser_du_20_pod_privarku_s_prokladkami967.jpg"/><Relationship Id="rId110" Type="http://schemas.openxmlformats.org/officeDocument/2006/relationships/image" Target="../media/schetchik_gaza_sgd_g_4tk_m30kh2_levyy_orel968.jpg"/><Relationship Id="rId111" Type="http://schemas.openxmlformats.org/officeDocument/2006/relationships/image" Target="../media/schetchik_vody_svk_15g_gerrida_110mm_bez_nakidnykh_gaek969.jpg"/><Relationship Id="rId112" Type="http://schemas.openxmlformats.org/officeDocument/2006/relationships/image" Target="../media/schetchik_vody_sv_15_orel_110mm970.jpg"/><Relationship Id="rId113" Type="http://schemas.openxmlformats.org/officeDocument/2006/relationships/image" Target="../media/schetchik_vody_sv_15_orel_110mm_bez_nakidnykh_gaek971.jpg"/><Relationship Id="rId114" Type="http://schemas.openxmlformats.org/officeDocument/2006/relationships/image" Target="../media/filtr_gaza_pryamotochnyy_fgp_du_25972.jpg"/><Relationship Id="rId115" Type="http://schemas.openxmlformats.org/officeDocument/2006/relationships/image" Target="../media/schetchik_gaza_sgbt_g_4t_levyy_1_1_4_signal_sigma973.jpg"/><Relationship Id="rId116" Type="http://schemas.openxmlformats.org/officeDocument/2006/relationships/image" Target="../media/000010000000004560_1974.jpg"/><Relationship Id="rId117" Type="http://schemas.openxmlformats.org/officeDocument/2006/relationships/image" Target="../media/shkaf_dlya_schetchika_gaza_shsd_1_2_g_4_110mm_razbornyy_s_dvertsey975.jpg"/><Relationship Id="rId118" Type="http://schemas.openxmlformats.org/officeDocument/2006/relationships/image" Target="../media/schetchik_gaza_sgbt_g_4t_pravyy_1_1_4_signal_sigma976.jpg"/><Relationship Id="rId119" Type="http://schemas.openxmlformats.org/officeDocument/2006/relationships/image" Target="../media/schetchik_gaza_sgmb_4_20f_orel_du_20_flantsevyy977.jpg"/><Relationship Id="rId120" Type="http://schemas.openxmlformats.org/officeDocument/2006/relationships/image" Target="../media/000010000000004448_1978.jpg"/><Relationship Id="rId121" Type="http://schemas.openxmlformats.org/officeDocument/2006/relationships/image" Target="../media/schetchik_gaza_omega_etk_gsm_g4_levyy_gazdevays979.jpg"/><Relationship Id="rId122" Type="http://schemas.openxmlformats.org/officeDocument/2006/relationships/image" Target="../media/000010000000003360_1980.png"/><Relationship Id="rId123" Type="http://schemas.openxmlformats.org/officeDocument/2006/relationships/image" Target="../media/000600000003000030_1981.jpg"/><Relationship Id="rId124" Type="http://schemas.openxmlformats.org/officeDocument/2006/relationships/image" Target="../media/000010000000004489_1982.jpg"/><Relationship Id="rId125" Type="http://schemas.openxmlformats.org/officeDocument/2006/relationships/image" Target="../media/000010000000004488_1983.jpg"/><Relationship Id="rId126" Type="http://schemas.openxmlformats.org/officeDocument/2006/relationships/image" Target="../media/000010000000005150_1984.jpg"/><Relationship Id="rId127" Type="http://schemas.openxmlformats.org/officeDocument/2006/relationships/image" Target="../media/prisoediniteli_gayka_du_32_shtutser_du_20_khimoks_pod_privarku_s_prokladkami985.jpg"/><Relationship Id="rId128" Type="http://schemas.openxmlformats.org/officeDocument/2006/relationships/image" Target="../media/prisoediniteli_gayka_du_32_shtutser_du_25_khimoks_pod_privarku_s_prokladkami986.jpg"/><Relationship Id="rId129" Type="http://schemas.openxmlformats.org/officeDocument/2006/relationships/image" Target="../media/000010000000004950_1987.jpg"/><Relationship Id="rId130" Type="http://schemas.openxmlformats.org/officeDocument/2006/relationships/image" Target="../media/schetchik_gaza_g_6_sgmn_1m1_200mm_pravyy_novogas_novogrudok988.jpg"/><Relationship Id="rId131" Type="http://schemas.openxmlformats.org/officeDocument/2006/relationships/image" Target="../media/000010000000004960_1989.jpg"/><Relationship Id="rId132" Type="http://schemas.openxmlformats.org/officeDocument/2006/relationships/image" Target="../media/schetchik_gaza_g_6_sgmn_mt1_200mm_levyy_novogas_novogrudok990.jpg"/><Relationship Id="rId133" Type="http://schemas.openxmlformats.org/officeDocument/2006/relationships/image" Target="../media/000010000000004975_1991.jpg"/><Relationship Id="rId134" Type="http://schemas.openxmlformats.org/officeDocument/2006/relationships/image" Target="../media/000010000000004980_1992.jpg"/><Relationship Id="rId135" Type="http://schemas.openxmlformats.org/officeDocument/2006/relationships/image" Target="../media/schetchik_gaza_omega_et_g4_levyy993.jpg"/><Relationship Id="rId136" Type="http://schemas.openxmlformats.org/officeDocument/2006/relationships/image" Target="../media/schetchik_gaza_omega_et_g4_pravyy994.jpg"/><Relationship Id="rId137" Type="http://schemas.openxmlformats.org/officeDocument/2006/relationships/image" Target="../media/000010000000020352_1995.jpg"/><Relationship Id="rId138" Type="http://schemas.openxmlformats.org/officeDocument/2006/relationships/image" Target="../media/000010000000020216_1996.jpg"/><Relationship Id="rId139" Type="http://schemas.openxmlformats.org/officeDocument/2006/relationships/image" Target="../media/000010000000004985_1997.jpg"/><Relationship Id="rId140" Type="http://schemas.openxmlformats.org/officeDocument/2006/relationships/image" Target="../media/schetchik_gaza_sgtsi_4_gayka_gayka_3_4_tsit_plyus998.jpg"/><Relationship Id="rId141" Type="http://schemas.openxmlformats.org/officeDocument/2006/relationships/image" Target="../media/000010000000007830_1999.jpg"/><Relationship Id="rId142" Type="http://schemas.openxmlformats.org/officeDocument/2006/relationships/image" Target="../media/000010000000007835_11000.jpg"/><Relationship Id="rId143" Type="http://schemas.openxmlformats.org/officeDocument/2006/relationships/image" Target="../media/000010000000004503_11001.jpg"/><Relationship Id="rId144" Type="http://schemas.openxmlformats.org/officeDocument/2006/relationships/image" Target="../media/000010000000009700_11002.jpg"/><Relationship Id="rId145" Type="http://schemas.openxmlformats.org/officeDocument/2006/relationships/image" Target="../media/000010000000009804_11003.jpg"/><Relationship Id="rId146" Type="http://schemas.openxmlformats.org/officeDocument/2006/relationships/image" Target="../media/000010000000009806_11004.jpg"/><Relationship Id="rId147" Type="http://schemas.openxmlformats.org/officeDocument/2006/relationships/image" Target="../media/000010000000009810_11005.jpg"/><Relationship Id="rId148" Type="http://schemas.openxmlformats.org/officeDocument/2006/relationships/image" Target="../media/000010000000009816_11006.jpg"/><Relationship Id="rId149" Type="http://schemas.openxmlformats.org/officeDocument/2006/relationships/image" Target="../media/000010000000009825_11007.jpg"/><Relationship Id="rId150" Type="http://schemas.openxmlformats.org/officeDocument/2006/relationships/image" Target="../media/000010000000009702_11008.jpg"/><Relationship Id="rId151" Type="http://schemas.openxmlformats.org/officeDocument/2006/relationships/image" Target="../media/000010000000009755_11009.jpg"/><Relationship Id="rId152" Type="http://schemas.openxmlformats.org/officeDocument/2006/relationships/image" Target="../media/000010000000009750_11010.jpg"/><Relationship Id="rId153" Type="http://schemas.openxmlformats.org/officeDocument/2006/relationships/image" Target="../media/000010000000009745_11011.jpg"/><Relationship Id="rId154" Type="http://schemas.openxmlformats.org/officeDocument/2006/relationships/image" Target="../media/000010000000009900_11012.jpg"/><Relationship Id="rId155" Type="http://schemas.openxmlformats.org/officeDocument/2006/relationships/image" Target="../media/000010000000008065_11013.jpg"/><Relationship Id="rId156" Type="http://schemas.openxmlformats.org/officeDocument/2006/relationships/image" Target="../media/000010000000008078_11014.jpg"/><Relationship Id="rId157" Type="http://schemas.openxmlformats.org/officeDocument/2006/relationships/image" Target="../media/000010000000020255_11015.jpg"/><Relationship Id="rId158" Type="http://schemas.openxmlformats.org/officeDocument/2006/relationships/image" Target="../media/000010000000004241_11016.jpg"/><Relationship Id="rId159" Type="http://schemas.openxmlformats.org/officeDocument/2006/relationships/image" Target="../media/000010000000004497_11017.jpg"/><Relationship Id="rId160" Type="http://schemas.openxmlformats.org/officeDocument/2006/relationships/image" Target="../media/000010000000004498_11018.jpg"/><Relationship Id="rId161" Type="http://schemas.openxmlformats.org/officeDocument/2006/relationships/image" Target="../media/000010000000004316_11019.jpg"/><Relationship Id="rId162" Type="http://schemas.openxmlformats.org/officeDocument/2006/relationships/image" Target="../media/000010000000020100_11020.jpg"/><Relationship Id="rId163" Type="http://schemas.openxmlformats.org/officeDocument/2006/relationships/image" Target="../media/000010000000009701_11021.jpg"/><Relationship Id="rId164" Type="http://schemas.openxmlformats.org/officeDocument/2006/relationships/image" Target="../media/000600000005000276_1102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-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-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-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К G-10ТК левый Орел" descr="256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Б G-4Т левый 1 1/4&quot; Сигнал" descr="290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Б G-4T правый 1 1/4&quot; Сигнал" descr="2924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рисоединители гайка ДУ-25 штуцер ДУ-20 под приварку с прокладками Astin" descr="340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Адаптер GSM ВА+SIM Принц с антенной" descr="3418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Устройство отборное для манометра под трехходовой кран НР 1/2-сварка, УО15, угловое, Багория" descr="3435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7"/>
  <sheetViews>
    <sheetView tabSelected="1" workbookViewId="0" showGridLines="true" showRowColHeaders="1">
      <selection activeCell="A13" sqref="A13:D17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1040.0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540.0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1040.0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1040.0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1040.0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4600.0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4600.0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4840.0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5500.0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5500.0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6000.0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5670.0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3660.0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3660.0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2632.0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2632.0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1300.0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1640.0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1640.0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2400.0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871.0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990.0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1100.0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5460.0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6565.0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2050.0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1080.0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5200.0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2650.0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9880.0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2632.0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540.0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540.0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1300.0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"21033"</f>
        <v>21033</v>
      </c>
      <c r="C88" s="11" t="s">
        <v>86</v>
      </c>
      <c r="D88" s="12">
        <v>3843.0</v>
      </c>
    </row>
    <row r="89" spans="1:4" customHeight="1" ht="130">
      <c r="A89"/>
      <c r="B89" s="10" t="str">
        <f>"21034"</f>
        <v>21034</v>
      </c>
      <c r="C89" s="11" t="s">
        <v>87</v>
      </c>
      <c r="D89" s="12">
        <v>2746.0</v>
      </c>
    </row>
    <row r="90" spans="1:4" customHeight="1" ht="130">
      <c r="A90"/>
      <c r="B90" s="10" t="str">
        <f>"21035"</f>
        <v>21035</v>
      </c>
      <c r="C90" s="11" t="s">
        <v>88</v>
      </c>
      <c r="D90" s="12">
        <v>3843.0</v>
      </c>
    </row>
    <row r="91" spans="1:4" customHeight="1" ht="130">
      <c r="A91"/>
      <c r="B91" s="10" t="str">
        <f>"21154"</f>
        <v>21154</v>
      </c>
      <c r="C91" s="11" t="s">
        <v>89</v>
      </c>
      <c r="D91" s="12">
        <v>223.0</v>
      </c>
    </row>
    <row r="92" spans="1:4" customHeight="1" ht="130">
      <c r="A92"/>
      <c r="B92" s="10" t="str">
        <f>"21162"</f>
        <v>21162</v>
      </c>
      <c r="C92" s="11" t="s">
        <v>90</v>
      </c>
      <c r="D92" s="12">
        <v>2632.0</v>
      </c>
    </row>
    <row r="93" spans="1:4" customHeight="1" ht="130">
      <c r="A93"/>
      <c r="B93" s="10" t="str">
        <f>"21163"</f>
        <v>21163</v>
      </c>
      <c r="C93" s="11" t="s">
        <v>91</v>
      </c>
      <c r="D93" s="12">
        <v>2632.0</v>
      </c>
    </row>
    <row r="94" spans="1:4" customHeight="1" ht="130">
      <c r="A94"/>
      <c r="B94" s="10" t="str">
        <f>"21366"</f>
        <v>21366</v>
      </c>
      <c r="C94" s="11" t="s">
        <v>92</v>
      </c>
      <c r="D94" s="12">
        <v>3270.0</v>
      </c>
    </row>
    <row r="95" spans="1:4" customHeight="1" ht="130">
      <c r="A95"/>
      <c r="B95" s="10" t="str">
        <f>"21568"</f>
        <v>21568</v>
      </c>
      <c r="C95" s="11" t="s">
        <v>93</v>
      </c>
      <c r="D95" s="12">
        <v>686.0</v>
      </c>
    </row>
    <row r="96" spans="1:4" customHeight="1" ht="130">
      <c r="A96"/>
      <c r="B96" s="10" t="str">
        <f>"21634"</f>
        <v>21634</v>
      </c>
      <c r="C96" s="11" t="s">
        <v>94</v>
      </c>
      <c r="D96" s="12">
        <v>2760.0</v>
      </c>
    </row>
    <row r="97" spans="1:4" customHeight="1" ht="130">
      <c r="A97"/>
      <c r="B97" s="10" t="str">
        <f>"22076"</f>
        <v>22076</v>
      </c>
      <c r="C97" s="11" t="s">
        <v>95</v>
      </c>
      <c r="D97" s="12">
        <v>2147.0</v>
      </c>
    </row>
    <row r="98" spans="1:4" customHeight="1" ht="130">
      <c r="A98"/>
      <c r="B98" s="10" t="str">
        <f>"22307"</f>
        <v>22307</v>
      </c>
      <c r="C98" s="11" t="s">
        <v>96</v>
      </c>
      <c r="D98" s="12">
        <v>8160.0</v>
      </c>
    </row>
    <row r="99" spans="1:4" customHeight="1" ht="130">
      <c r="A99"/>
      <c r="B99" s="10" t="str">
        <f>"22352"</f>
        <v>22352</v>
      </c>
      <c r="C99" s="11" t="s">
        <v>97</v>
      </c>
      <c r="D99" s="12">
        <v>2746.0</v>
      </c>
    </row>
    <row r="100" spans="1:4" customHeight="1" ht="130">
      <c r="A100"/>
      <c r="B100" s="10" t="str">
        <f>"22551"</f>
        <v>22551</v>
      </c>
      <c r="C100" s="11" t="s">
        <v>98</v>
      </c>
      <c r="D100" s="12">
        <v>2746.0</v>
      </c>
    </row>
    <row r="101" spans="1:4" customHeight="1" ht="130">
      <c r="A101"/>
      <c r="B101" s="10" t="str">
        <f>"22692"</f>
        <v>22692</v>
      </c>
      <c r="C101" s="11" t="s">
        <v>99</v>
      </c>
      <c r="D101" s="12">
        <v>20.0</v>
      </c>
    </row>
    <row r="102" spans="1:4" customHeight="1" ht="130">
      <c r="A102"/>
      <c r="B102" s="10" t="str">
        <f>"22698"</f>
        <v>22698</v>
      </c>
      <c r="C102" s="11" t="s">
        <v>100</v>
      </c>
      <c r="D102" s="12">
        <v>3843.0</v>
      </c>
    </row>
    <row r="103" spans="1:4" customHeight="1" ht="130">
      <c r="A103"/>
      <c r="B103" s="10" t="str">
        <f>"22773"</f>
        <v>22773</v>
      </c>
      <c r="C103" s="11" t="s">
        <v>101</v>
      </c>
      <c r="D103" s="12">
        <v>3843.0</v>
      </c>
    </row>
    <row r="104" spans="1:4" customHeight="1" ht="130">
      <c r="A104"/>
      <c r="B104" s="10" t="str">
        <f>"22936"</f>
        <v>22936</v>
      </c>
      <c r="C104" s="11" t="s">
        <v>102</v>
      </c>
      <c r="D104" s="12">
        <v>21600.0</v>
      </c>
    </row>
    <row r="105" spans="1:4" customHeight="1" ht="130">
      <c r="A105"/>
      <c r="B105" s="10" t="str">
        <f>"23532"</f>
        <v>23532</v>
      </c>
      <c r="C105" s="11" t="s">
        <v>103</v>
      </c>
      <c r="D105" s="12">
        <v>820.0</v>
      </c>
    </row>
    <row r="106" spans="1:4" customHeight="1" ht="130">
      <c r="A106"/>
      <c r="B106" s="10" t="str">
        <f>"23594"</f>
        <v>23594</v>
      </c>
      <c r="C106" s="11" t="s">
        <v>104</v>
      </c>
      <c r="D106" s="12">
        <v>2746.0</v>
      </c>
    </row>
    <row r="107" spans="1:4" customHeight="1" ht="130">
      <c r="A107"/>
      <c r="B107" s="10" t="str">
        <f>"23806"</f>
        <v>23806</v>
      </c>
      <c r="C107" s="11" t="s">
        <v>105</v>
      </c>
      <c r="D107" s="12">
        <v>20.0</v>
      </c>
    </row>
    <row r="108" spans="1:4" customHeight="1" ht="130">
      <c r="A108"/>
      <c r="B108" s="10" t="str">
        <f>"24137"</f>
        <v>24137</v>
      </c>
      <c r="C108" s="11" t="s">
        <v>106</v>
      </c>
      <c r="D108" s="12">
        <v>8160.0</v>
      </c>
    </row>
    <row r="109" spans="1:4" customHeight="1" ht="130">
      <c r="A109"/>
      <c r="B109" s="10" t="str">
        <f>"24695"</f>
        <v>24695</v>
      </c>
      <c r="C109" s="11" t="s">
        <v>107</v>
      </c>
      <c r="D109" s="12">
        <v>1210.0</v>
      </c>
    </row>
    <row r="110" spans="1:4" customHeight="1" ht="130">
      <c r="A110"/>
      <c r="B110" s="10" t="str">
        <f>"25106"</f>
        <v>25106</v>
      </c>
      <c r="C110" s="11" t="s">
        <v>108</v>
      </c>
      <c r="D110" s="12">
        <v>2026.0</v>
      </c>
    </row>
    <row r="111" spans="1:4" customHeight="1" ht="130">
      <c r="A111"/>
      <c r="B111" s="10" t="str">
        <f>"25242"</f>
        <v>25242</v>
      </c>
      <c r="C111" s="11" t="s">
        <v>109</v>
      </c>
      <c r="D111" s="12">
        <v>252.0</v>
      </c>
    </row>
    <row r="112" spans="1:4" customHeight="1" ht="130">
      <c r="A112"/>
      <c r="B112" s="10" t="str">
        <f>"25282"</f>
        <v>25282</v>
      </c>
      <c r="C112" s="11" t="s">
        <v>110</v>
      </c>
      <c r="D112" s="12">
        <v>2650.0</v>
      </c>
    </row>
    <row r="113" spans="1:4" customHeight="1" ht="130">
      <c r="A113"/>
      <c r="B113" s="10" t="str">
        <f>"25330"</f>
        <v>25330</v>
      </c>
      <c r="C113" s="11" t="s">
        <v>111</v>
      </c>
      <c r="D113" s="12">
        <v>2632.0</v>
      </c>
    </row>
    <row r="114" spans="1:4" customHeight="1" ht="130">
      <c r="A114"/>
      <c r="B114" s="10" t="str">
        <f>"25340"</f>
        <v>25340</v>
      </c>
      <c r="C114" s="11" t="s">
        <v>112</v>
      </c>
      <c r="D114" s="12">
        <v>2632.0</v>
      </c>
    </row>
    <row r="115" spans="1:4" customHeight="1" ht="130">
      <c r="A115"/>
      <c r="B115" s="10" t="str">
        <f>"25610"</f>
        <v>25610</v>
      </c>
      <c r="C115" s="11" t="s">
        <v>113</v>
      </c>
      <c r="D115" s="12">
        <v>23400.0</v>
      </c>
    </row>
    <row r="116" spans="1:4" customHeight="1" ht="130">
      <c r="A116"/>
      <c r="B116" s="10" t="str">
        <f>"25611"</f>
        <v>25611</v>
      </c>
      <c r="C116" s="11" t="s">
        <v>114</v>
      </c>
      <c r="D116" s="12">
        <v>27000.0</v>
      </c>
    </row>
    <row r="117" spans="1:4" customHeight="1" ht="130">
      <c r="A117"/>
      <c r="B117" s="10" t="str">
        <f>"25747"</f>
        <v>25747</v>
      </c>
      <c r="C117" s="11" t="s">
        <v>115</v>
      </c>
      <c r="D117" s="12">
        <v>3843.0</v>
      </c>
    </row>
    <row r="118" spans="1:4" customHeight="1" ht="130">
      <c r="A118"/>
      <c r="B118" s="10" t="str">
        <f>"25857"</f>
        <v>25857</v>
      </c>
      <c r="C118" s="11" t="s">
        <v>116</v>
      </c>
      <c r="D118" s="12">
        <v>223.0</v>
      </c>
    </row>
    <row r="119" spans="1:4" customHeight="1" ht="130">
      <c r="A119"/>
      <c r="B119" s="10" t="str">
        <f>"26778"</f>
        <v>26778</v>
      </c>
      <c r="C119" s="11" t="s">
        <v>117</v>
      </c>
      <c r="D119" s="12">
        <v>2746.0</v>
      </c>
    </row>
    <row r="120" spans="1:4" customHeight="1" ht="130">
      <c r="A120"/>
      <c r="B120" s="10" t="str">
        <f>"27103"</f>
        <v>27103</v>
      </c>
      <c r="C120" s="11" t="s">
        <v>118</v>
      </c>
      <c r="D120" s="12">
        <v>2150.0</v>
      </c>
    </row>
    <row r="121" spans="1:4" customHeight="1" ht="130">
      <c r="A121"/>
      <c r="B121" s="10" t="str">
        <f>"27161"</f>
        <v>27161</v>
      </c>
      <c r="C121" s="11" t="s">
        <v>119</v>
      </c>
      <c r="D121" s="12">
        <v>2280.0</v>
      </c>
    </row>
    <row r="122" spans="1:4" customHeight="1" ht="130">
      <c r="A122"/>
      <c r="B122" s="10" t="str">
        <f>"27625"</f>
        <v>27625</v>
      </c>
      <c r="C122" s="11" t="s">
        <v>120</v>
      </c>
      <c r="D122" s="12">
        <v>223.0</v>
      </c>
    </row>
    <row r="123" spans="1:4" customHeight="1" ht="130">
      <c r="A123"/>
      <c r="B123" s="10" t="str">
        <f>"27633"</f>
        <v>27633</v>
      </c>
      <c r="C123" s="11" t="s">
        <v>121</v>
      </c>
      <c r="D123" s="12">
        <v>3843.0</v>
      </c>
    </row>
    <row r="124" spans="1:4" customHeight="1" ht="130">
      <c r="A124"/>
      <c r="B124" s="10" t="str">
        <f>"27770"</f>
        <v>27770</v>
      </c>
      <c r="C124" s="11" t="s">
        <v>122</v>
      </c>
      <c r="D124" s="12">
        <v>630.0</v>
      </c>
    </row>
    <row r="125" spans="1:4" customHeight="1" ht="130">
      <c r="A125"/>
      <c r="B125" s="10" t="str">
        <f>"28038"</f>
        <v>28038</v>
      </c>
      <c r="C125" s="11" t="s">
        <v>123</v>
      </c>
      <c r="D125" s="12">
        <v>680.0</v>
      </c>
    </row>
    <row r="126" spans="1:4" customHeight="1" ht="130">
      <c r="A126"/>
      <c r="B126" s="10" t="str">
        <f>"28039"</f>
        <v>28039</v>
      </c>
      <c r="C126" s="11" t="s">
        <v>124</v>
      </c>
      <c r="D126" s="12">
        <v>590.0</v>
      </c>
    </row>
    <row r="127" spans="1:4" customHeight="1" ht="130">
      <c r="A127"/>
      <c r="B127" s="10" t="str">
        <f>"28496"</f>
        <v>28496</v>
      </c>
      <c r="C127" s="11" t="s">
        <v>125</v>
      </c>
      <c r="D127" s="12">
        <v>590.0</v>
      </c>
    </row>
    <row r="128" spans="1:4" customHeight="1" ht="130">
      <c r="A128"/>
      <c r="B128" s="10" t="str">
        <f>"29021"</f>
        <v>29021</v>
      </c>
      <c r="C128" s="11" t="s">
        <v>126</v>
      </c>
      <c r="D128" s="12">
        <v>3990.0</v>
      </c>
    </row>
    <row r="129" spans="1:4" customHeight="1" ht="130">
      <c r="A129"/>
      <c r="B129" s="10" t="str">
        <f>"29123"</f>
        <v>29123</v>
      </c>
      <c r="C129" s="11" t="s">
        <v>127</v>
      </c>
      <c r="D129" s="12">
        <v>2800.0</v>
      </c>
    </row>
    <row r="130" spans="1:4" customHeight="1" ht="130">
      <c r="A130"/>
      <c r="B130" s="10" t="str">
        <f>"29246"</f>
        <v>29246</v>
      </c>
      <c r="C130" s="11" t="s">
        <v>128</v>
      </c>
      <c r="D130" s="12">
        <v>1554.0</v>
      </c>
    </row>
    <row r="131" spans="1:4" customHeight="1" ht="130">
      <c r="A131"/>
      <c r="B131" s="10" t="str">
        <f>"29249"</f>
        <v>29249</v>
      </c>
      <c r="C131" s="11" t="s">
        <v>129</v>
      </c>
      <c r="D131" s="12">
        <v>3990.0</v>
      </c>
    </row>
    <row r="132" spans="1:4" customHeight="1" ht="130">
      <c r="A132"/>
      <c r="B132" s="10" t="str">
        <f>"29430"</f>
        <v>29430</v>
      </c>
      <c r="C132" s="11" t="s">
        <v>130</v>
      </c>
      <c r="D132" s="12">
        <v>3300.0</v>
      </c>
    </row>
    <row r="133" spans="1:4" customHeight="1" ht="130">
      <c r="A133"/>
      <c r="B133" s="10" t="str">
        <f>"29603"</f>
        <v>29603</v>
      </c>
      <c r="C133" s="11" t="s">
        <v>131</v>
      </c>
      <c r="D133" s="12">
        <v>2746.0</v>
      </c>
    </row>
    <row r="134" spans="1:4" customHeight="1" ht="130">
      <c r="A134"/>
      <c r="B134" s="10" t="str">
        <f>"29694"</f>
        <v>29694</v>
      </c>
      <c r="C134" s="11" t="s">
        <v>132</v>
      </c>
      <c r="D134" s="12">
        <v>21600.0</v>
      </c>
    </row>
    <row r="135" spans="1:4" customHeight="1" ht="130">
      <c r="A135"/>
      <c r="B135" s="10" t="str">
        <f>"30007"</f>
        <v>30007</v>
      </c>
      <c r="C135" s="11" t="s">
        <v>133</v>
      </c>
      <c r="D135" s="12">
        <v>3780.0</v>
      </c>
    </row>
    <row r="136" spans="1:4" customHeight="1" ht="130">
      <c r="A136"/>
      <c r="B136" s="10" t="str">
        <f>"30123"</f>
        <v>30123</v>
      </c>
      <c r="C136" s="11" t="s">
        <v>134</v>
      </c>
      <c r="D136" s="12">
        <v>540.0</v>
      </c>
    </row>
    <row r="137" spans="1:4" customHeight="1" ht="130">
      <c r="A137"/>
      <c r="B137" s="10" t="str">
        <f>"30142"</f>
        <v>30142</v>
      </c>
      <c r="C137" s="11" t="s">
        <v>135</v>
      </c>
      <c r="D137" s="12">
        <v>7080.0</v>
      </c>
    </row>
    <row r="138" spans="1:4" customHeight="1" ht="130">
      <c r="A138"/>
      <c r="B138" s="10" t="str">
        <f>"30143"</f>
        <v>30143</v>
      </c>
      <c r="C138" s="11" t="s">
        <v>136</v>
      </c>
      <c r="D138" s="12">
        <v>7080.0</v>
      </c>
    </row>
    <row r="139" spans="1:4" customHeight="1" ht="130">
      <c r="A139"/>
      <c r="B139" s="10" t="str">
        <f>"30381"</f>
        <v>30381</v>
      </c>
      <c r="C139" s="11" t="s">
        <v>137</v>
      </c>
      <c r="D139" s="12">
        <v>5100.0</v>
      </c>
    </row>
    <row r="140" spans="1:4" customHeight="1" ht="130">
      <c r="A140"/>
      <c r="B140" s="10" t="str">
        <f>"30576"</f>
        <v>30576</v>
      </c>
      <c r="C140" s="11" t="s">
        <v>138</v>
      </c>
      <c r="D140" s="12">
        <v>220.0</v>
      </c>
    </row>
    <row r="141" spans="1:4" customHeight="1" ht="130">
      <c r="A141"/>
      <c r="B141" s="10" t="str">
        <f>"30577"</f>
        <v>30577</v>
      </c>
      <c r="C141" s="11" t="s">
        <v>139</v>
      </c>
      <c r="D141" s="12">
        <v>243.0</v>
      </c>
    </row>
    <row r="142" spans="1:4" customHeight="1" ht="130">
      <c r="A142"/>
      <c r="B142" s="10" t="str">
        <f>"30677"</f>
        <v>30677</v>
      </c>
      <c r="C142" s="11" t="s">
        <v>140</v>
      </c>
      <c r="D142" s="12">
        <v>4875.0</v>
      </c>
    </row>
    <row r="143" spans="1:4" customHeight="1" ht="130">
      <c r="A143"/>
      <c r="B143" s="10" t="str">
        <f>"30678"</f>
        <v>30678</v>
      </c>
      <c r="C143" s="11" t="s">
        <v>141</v>
      </c>
      <c r="D143" s="12">
        <v>4875.0</v>
      </c>
    </row>
    <row r="144" spans="1:4" customHeight="1" ht="130">
      <c r="A144"/>
      <c r="B144" s="10" t="str">
        <f>"30679"</f>
        <v>30679</v>
      </c>
      <c r="C144" s="11" t="s">
        <v>142</v>
      </c>
      <c r="D144" s="12">
        <v>4920.0</v>
      </c>
    </row>
    <row r="145" spans="1:4" customHeight="1" ht="130">
      <c r="A145"/>
      <c r="B145" s="10" t="str">
        <f>"30680"</f>
        <v>30680</v>
      </c>
      <c r="C145" s="11" t="s">
        <v>143</v>
      </c>
      <c r="D145" s="12">
        <v>5700.0</v>
      </c>
    </row>
    <row r="146" spans="1:4" customHeight="1" ht="130">
      <c r="A146"/>
      <c r="B146" s="10" t="str">
        <f>"30681"</f>
        <v>30681</v>
      </c>
      <c r="C146" s="11" t="s">
        <v>144</v>
      </c>
      <c r="D146" s="12">
        <v>5700.0</v>
      </c>
    </row>
    <row r="147" spans="1:4" customHeight="1" ht="130">
      <c r="A147"/>
      <c r="B147" s="10" t="str">
        <f>"30682"</f>
        <v>30682</v>
      </c>
      <c r="C147" s="11" t="s">
        <v>145</v>
      </c>
      <c r="D147" s="12">
        <v>5820.0</v>
      </c>
    </row>
    <row r="148" spans="1:4" customHeight="1" ht="130">
      <c r="A148"/>
      <c r="B148" s="10" t="str">
        <f>"30770"</f>
        <v>30770</v>
      </c>
      <c r="C148" s="11" t="s">
        <v>146</v>
      </c>
      <c r="D148" s="12">
        <v>6000.0</v>
      </c>
    </row>
    <row r="149" spans="1:4" customHeight="1" ht="130">
      <c r="A149"/>
      <c r="B149" s="10" t="str">
        <f>"30771"</f>
        <v>30771</v>
      </c>
      <c r="C149" s="11" t="s">
        <v>147</v>
      </c>
      <c r="D149" s="12">
        <v>6000.0</v>
      </c>
    </row>
    <row r="150" spans="1:4" customHeight="1" ht="130">
      <c r="A150"/>
      <c r="B150" s="10" t="str">
        <f>"30880"</f>
        <v>30880</v>
      </c>
      <c r="C150" s="11" t="s">
        <v>148</v>
      </c>
      <c r="D150" s="12">
        <v>252.0</v>
      </c>
    </row>
    <row r="151" spans="1:4" customHeight="1" ht="130">
      <c r="A151"/>
      <c r="B151" s="10" t="str">
        <f>"30882"</f>
        <v>30882</v>
      </c>
      <c r="C151" s="11" t="s">
        <v>149</v>
      </c>
      <c r="D151" s="12">
        <v>252.0</v>
      </c>
    </row>
    <row r="152" spans="1:4" customHeight="1" ht="130">
      <c r="A152"/>
      <c r="B152" s="10" t="str">
        <f>"30885"</f>
        <v>30885</v>
      </c>
      <c r="C152" s="11" t="s">
        <v>150</v>
      </c>
      <c r="D152" s="12">
        <v>5820.0</v>
      </c>
    </row>
    <row r="153" spans="1:4" customHeight="1" ht="130">
      <c r="A153"/>
      <c r="B153" s="10" t="str">
        <f>"31036"</f>
        <v>31036</v>
      </c>
      <c r="C153" s="11" t="s">
        <v>151</v>
      </c>
      <c r="D153" s="12">
        <v>2580.0</v>
      </c>
    </row>
    <row r="154" spans="1:4" customHeight="1" ht="130">
      <c r="A154"/>
      <c r="B154" s="10" t="str">
        <f>"31184"</f>
        <v>31184</v>
      </c>
      <c r="C154" s="11" t="s">
        <v>152</v>
      </c>
      <c r="D154" s="12">
        <v>21600.0</v>
      </c>
    </row>
    <row r="155" spans="1:4" customHeight="1" ht="130">
      <c r="A155"/>
      <c r="B155" s="10" t="str">
        <f>"31185"</f>
        <v>31185</v>
      </c>
      <c r="C155" s="11" t="s">
        <v>153</v>
      </c>
      <c r="D155" s="12">
        <v>21600.0</v>
      </c>
    </row>
    <row r="156" spans="1:4" customHeight="1" ht="130">
      <c r="A156"/>
      <c r="B156" s="10" t="str">
        <f>"31369"</f>
        <v>31369</v>
      </c>
      <c r="C156" s="11" t="s">
        <v>154</v>
      </c>
      <c r="D156" s="12">
        <v>2800.0</v>
      </c>
    </row>
    <row r="157" spans="1:4" customHeight="1" ht="130">
      <c r="A157"/>
      <c r="B157" s="10" t="str">
        <f>"31800"</f>
        <v>31800</v>
      </c>
      <c r="C157" s="11" t="s">
        <v>155</v>
      </c>
      <c r="D157" s="12">
        <v>10175.0</v>
      </c>
    </row>
    <row r="158" spans="1:4" customHeight="1" ht="130">
      <c r="A158"/>
      <c r="B158" s="10" t="str">
        <f>"31832"</f>
        <v>31832</v>
      </c>
      <c r="C158" s="11" t="s">
        <v>156</v>
      </c>
      <c r="D158" s="12">
        <v>6930.0</v>
      </c>
    </row>
    <row r="159" spans="1:4" customHeight="1" ht="130">
      <c r="A159"/>
      <c r="B159" s="10" t="str">
        <f>"31833"</f>
        <v>31833</v>
      </c>
      <c r="C159" s="11" t="s">
        <v>157</v>
      </c>
      <c r="D159" s="12">
        <v>9100.0</v>
      </c>
    </row>
    <row r="160" spans="1:4" customHeight="1" ht="130">
      <c r="A160"/>
      <c r="B160" s="10" t="str">
        <f>"31834"</f>
        <v>31834</v>
      </c>
      <c r="C160" s="11" t="s">
        <v>158</v>
      </c>
      <c r="D160" s="12">
        <v>24063.0</v>
      </c>
    </row>
    <row r="161" spans="1:4" customHeight="1" ht="130">
      <c r="A161"/>
      <c r="B161" s="10" t="str">
        <f>"31835"</f>
        <v>31835</v>
      </c>
      <c r="C161" s="11" t="s">
        <v>159</v>
      </c>
      <c r="D161" s="12">
        <v>30750.0</v>
      </c>
    </row>
    <row r="162" spans="1:4" customHeight="1" ht="130">
      <c r="A162"/>
      <c r="B162" s="10" t="str">
        <f>"31836"</f>
        <v>31836</v>
      </c>
      <c r="C162" s="11" t="s">
        <v>160</v>
      </c>
      <c r="D162" s="12">
        <v>38063.0</v>
      </c>
    </row>
    <row r="163" spans="1:4" customHeight="1" ht="130">
      <c r="A163"/>
      <c r="B163" s="10" t="str">
        <f>"32023"</f>
        <v>32023</v>
      </c>
      <c r="C163" s="11" t="s">
        <v>161</v>
      </c>
      <c r="D163" s="12">
        <v>10175.0</v>
      </c>
    </row>
    <row r="164" spans="1:4" customHeight="1" ht="130">
      <c r="A164"/>
      <c r="B164" s="10" t="str">
        <f>"32024"</f>
        <v>32024</v>
      </c>
      <c r="C164" s="11" t="s">
        <v>162</v>
      </c>
      <c r="D164" s="12">
        <v>4063.0</v>
      </c>
    </row>
    <row r="165" spans="1:4" customHeight="1" ht="130">
      <c r="A165"/>
      <c r="B165" s="10" t="str">
        <f>"32025"</f>
        <v>32025</v>
      </c>
      <c r="C165" s="11" t="s">
        <v>163</v>
      </c>
      <c r="D165" s="12">
        <v>2480.0</v>
      </c>
    </row>
    <row r="166" spans="1:4" customHeight="1" ht="130">
      <c r="A166"/>
      <c r="B166" s="10" t="str">
        <f>"32070"</f>
        <v>32070</v>
      </c>
      <c r="C166" s="11" t="s">
        <v>164</v>
      </c>
      <c r="D166" s="12">
        <v>1800.0</v>
      </c>
    </row>
    <row r="167" spans="1:4" customHeight="1" ht="130">
      <c r="A167"/>
      <c r="B167" s="10" t="str">
        <f>"32075"</f>
        <v>32075</v>
      </c>
      <c r="C167" s="11" t="s">
        <v>165</v>
      </c>
      <c r="D167" s="12">
        <v>4563.0</v>
      </c>
    </row>
    <row r="168" spans="1:4" customHeight="1" ht="130">
      <c r="A168"/>
      <c r="B168" s="10" t="str">
        <f>"32347"</f>
        <v>32347</v>
      </c>
      <c r="C168" s="11" t="s">
        <v>166</v>
      </c>
      <c r="D168" s="12">
        <v>948.0</v>
      </c>
    </row>
    <row r="169" spans="1:4" customHeight="1" ht="130">
      <c r="A169"/>
      <c r="B169" s="10" t="str">
        <f>"32348"</f>
        <v>32348</v>
      </c>
      <c r="C169" s="11" t="s">
        <v>167</v>
      </c>
      <c r="D169" s="12">
        <v>1146.0</v>
      </c>
    </row>
    <row r="170" spans="1:4" customHeight="1" ht="130">
      <c r="A170"/>
      <c r="B170" s="10" t="str">
        <f>"32692"</f>
        <v>32692</v>
      </c>
      <c r="C170" s="11" t="s">
        <v>168</v>
      </c>
      <c r="D170" s="12">
        <v>250.0</v>
      </c>
    </row>
    <row r="171" spans="1:4" customHeight="1" ht="130">
      <c r="A171"/>
      <c r="B171" s="10" t="str">
        <f>"33004"</f>
        <v>33004</v>
      </c>
      <c r="C171" s="11" t="s">
        <v>169</v>
      </c>
      <c r="D171" s="12">
        <v>3300.0</v>
      </c>
    </row>
    <row r="172" spans="1:4" customHeight="1" ht="130">
      <c r="A172"/>
      <c r="B172" s="10" t="str">
        <f>"33251"</f>
        <v>33251</v>
      </c>
      <c r="C172" s="11" t="s">
        <v>170</v>
      </c>
      <c r="D172" s="12">
        <v>6600.0</v>
      </c>
    </row>
    <row r="173" spans="1:4" customHeight="1" ht="130">
      <c r="A173"/>
      <c r="B173" s="10" t="str">
        <f>"33252"</f>
        <v>33252</v>
      </c>
      <c r="C173" s="11" t="s">
        <v>171</v>
      </c>
      <c r="D173" s="12">
        <v>7800.0</v>
      </c>
    </row>
    <row r="174" spans="1:4" customHeight="1" ht="130">
      <c r="A174"/>
      <c r="B174" s="10" t="str">
        <f>"33968"</f>
        <v>33968</v>
      </c>
      <c r="C174" s="11" t="s">
        <v>172</v>
      </c>
      <c r="D174" s="12">
        <v>2000.0</v>
      </c>
    </row>
    <row r="175" spans="1:4" customHeight="1" ht="130">
      <c r="A175"/>
      <c r="B175" s="10" t="str">
        <f>"34063"</f>
        <v>34063</v>
      </c>
      <c r="C175" s="11" t="s">
        <v>173</v>
      </c>
      <c r="D175" s="12">
        <v>347.0</v>
      </c>
    </row>
    <row r="176" spans="1:4" customHeight="1" ht="130">
      <c r="A176"/>
      <c r="B176" s="10" t="str">
        <f>"34189"</f>
        <v>34189</v>
      </c>
      <c r="C176" s="11" t="s">
        <v>174</v>
      </c>
      <c r="D176" s="12">
        <v>10175.0</v>
      </c>
    </row>
    <row r="177" spans="1:4" customHeight="1" ht="130">
      <c r="A177"/>
      <c r="B177" s="10" t="str">
        <f>"34358"</f>
        <v>34358</v>
      </c>
      <c r="C177" s="11" t="s">
        <v>175</v>
      </c>
      <c r="D177" s="12">
        <v>588.0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