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<sst xmlns="http://schemas.openxmlformats.org/spreadsheetml/2006/main" uniqueCount="64">
  <si>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</si>
  <si>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</si>
  <si>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</si>
  <si>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</si>
  <si>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</si>
  <si>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</si>
  <si>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</si>
  <si>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</si>
  <si>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16.10.2024</t>
  </si>
  <si>
    <t>картинка</t>
  </si>
  <si>
    <t>Код товара</t>
  </si>
  <si>
    <t>Наименование</t>
  </si>
  <si>
    <t>цена</t>
  </si>
  <si>
    <t>Фланец гидроаккумулятора Мастер стальной оцинкованный</t>
  </si>
  <si>
    <t>Гидроаккумулятор горизонтальный 24л 1" с реле давления Мастер</t>
  </si>
  <si>
    <t>Гидроаккумулятор горизонтальный 24л 1" Мастер</t>
  </si>
  <si>
    <t>Гидроаккумулятор горизонтальный 50л 1" Мастер</t>
  </si>
  <si>
    <t>Гидроаккумулятор вертикальный 80л 1" Мастер</t>
  </si>
  <si>
    <t>Гидроаккумулятор горизонтальный 80л 1" Мастер</t>
  </si>
  <si>
    <t>Гидроаккумулятор вертикальный 100л 1" Мастер</t>
  </si>
  <si>
    <t>Гидроаккумулятор горизонтальный 100л 1" Мастер</t>
  </si>
  <si>
    <t>Расширительный бак 12л 1" Мастер</t>
  </si>
  <si>
    <t>Расширительный бак 19л 1" Мастер</t>
  </si>
  <si>
    <t>Расширительный бак 24л 1" Мастер</t>
  </si>
  <si>
    <t>Расширительный бак 36л 1" Мастер</t>
  </si>
  <si>
    <t>Расширительный бак вертикальный 50л 1" Мастер</t>
  </si>
  <si>
    <t>Расширительный бак вертикальный 80л 1" Мастер</t>
  </si>
  <si>
    <t>Мембрана для гидроаккумулятора 8 л белая</t>
  </si>
  <si>
    <t>Мембрана для гидроаккумулятора 8 л черная</t>
  </si>
  <si>
    <t>Мембрана для гидроаккумулятора 24 л белая</t>
  </si>
  <si>
    <t>Мембрана для гидроаккумулятора 24 л черная</t>
  </si>
  <si>
    <t>Мембрана для гидроаккумулятора 50 л белая</t>
  </si>
  <si>
    <t>Предохранительный клапан для систем отопления 1/2" 1,5 бар</t>
  </si>
  <si>
    <t>Предохранительный клапан для систем отопления 1/2" 3 бар</t>
  </si>
  <si>
    <t>Предохранительный клапан для систем отопления 1/2" 6 бар</t>
  </si>
  <si>
    <t>Группа безопасности 1" DLN 3 бар</t>
  </si>
  <si>
    <t>Кронштейн для расширительного бака 1" 5-50л</t>
  </si>
  <si>
    <t>Болты для фланца гидроаккумулятора Мастер 6 штук</t>
  </si>
  <si>
    <t>Фланец гидроаккумулятора Мастер нержавеющая сталь</t>
  </si>
  <si>
    <t>Расширительный бак 18л открытый</t>
  </si>
  <si>
    <t>Расширительный бак 24л открытый</t>
  </si>
  <si>
    <t>Расширительный бак 6л открытый</t>
  </si>
  <si>
    <t>Расширительный бак 12л открытый</t>
  </si>
  <si>
    <t>Кронштейн для расширительного бака 3/4" 5-24л</t>
  </si>
  <si>
    <t>Гидроаккумулятор горизонтальный 24л 1" Мастер пластиковый фланец</t>
  </si>
  <si>
    <t>Консоль крепления бака с группой безопасности 3/4" 3 бар Rispa</t>
  </si>
  <si>
    <t>Расширительный бак вертикальный 50л 1" верхее подключение Мастер</t>
  </si>
  <si>
    <t>Расширительный бак 8л 3/4" Мастер</t>
  </si>
  <si>
    <t>Гидроаккумулятор вертикальный 50л 1" Мастер</t>
  </si>
  <si>
    <t>Мембрана для гидроаккумулятора 100 л белая</t>
  </si>
  <si>
    <t>Гидроаккумулятор 8л 3/4" Мастер</t>
  </si>
  <si>
    <t>Расширительный бак вертикальный 100л 1" верхнее подключение низкие ножки Мастер</t>
  </si>
  <si>
    <t>Расширительный бак 19л 1" Мастер УЦЕНКА</t>
  </si>
  <si>
    <t>Предохранительный клапан 1/2" г/ш 6 бар</t>
  </si>
  <si>
    <t>Расширительный бак вертикальный 100л 1" нижнее подключение высокие ножки Мастер</t>
  </si>
  <si>
    <t>Воздухоотводчик автоматический STI 1/2" 10 бар</t>
  </si>
  <si>
    <t>Группа безопасности STI 1" 3 бар</t>
  </si>
  <si>
    <t>Предохранительный клапан STI 1/2" 3 бар г/ш</t>
  </si>
  <si>
    <t>Консоль крепления бака с группой безопасности 3/4" 3бар VALFEX VF.495.0.0</t>
  </si>
  <si>
    <t>Предохранительный клапан VRT 1/2" 1.5 бар г/ш</t>
  </si>
  <si>
    <t>Защитная крышка ниппеля гидроаккумулятора</t>
  </si>
  <si>
    <t>Фланец ГА полиамидный 158-1</t>
  </si>
  <si>
    <t>Гидроаккумулятор 8л нержавеющая сталь Мастер</t>
  </si>
  <si>
    <t>Гидроаккумулятор 12л нержавеющая сталь Мастер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</si>
</sst>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07.png"/><Relationship Id="rId2" Type="http://schemas.openxmlformats.org/officeDocument/2006/relationships/image" Target="../media/020030000000008000_11308.jpg"/><Relationship Id="rId3" Type="http://schemas.openxmlformats.org/officeDocument/2006/relationships/image" Target="../media/gidroakkumulyator_24l_s_avtomatikoy_master_gorizontalnyy1309.jpg"/><Relationship Id="rId4" Type="http://schemas.openxmlformats.org/officeDocument/2006/relationships/image" Target="../media/gidroakkumulyator_24_l_master_gorizontalnyy1310.png"/><Relationship Id="rId5" Type="http://schemas.openxmlformats.org/officeDocument/2006/relationships/image" Target="../media/gidroakkumulyator_50_l_master_gorizontalnyy1311.jpg"/><Relationship Id="rId6" Type="http://schemas.openxmlformats.org/officeDocument/2006/relationships/image" Target="../media/gidroakkumulyator_80_l_master_vertikalnyy1312.jpg"/><Relationship Id="rId7" Type="http://schemas.openxmlformats.org/officeDocument/2006/relationships/image" Target="../media/gidroakkumulyator_80_l_master_gorizontalnyy1313.jpg"/><Relationship Id="rId8" Type="http://schemas.openxmlformats.org/officeDocument/2006/relationships/image" Target="../media/gidroakkumulyator_100_l_master_vertikalnyy1314.jpg"/><Relationship Id="rId9" Type="http://schemas.openxmlformats.org/officeDocument/2006/relationships/image" Target="../media/gidroakkumulyator_100_l_master_gorizontalnyy1315.jpg"/><Relationship Id="rId10" Type="http://schemas.openxmlformats.org/officeDocument/2006/relationships/image" Target="../media/rasshiritelnyy_bak_12_l_master1316.jpg"/><Relationship Id="rId11" Type="http://schemas.openxmlformats.org/officeDocument/2006/relationships/image" Target="../media/rasshiritelnyy_bak_19l_1_master1317.jpg"/><Relationship Id="rId12" Type="http://schemas.openxmlformats.org/officeDocument/2006/relationships/image" Target="../media/rasshiritelnyy_bak_24_l_master1318.png"/><Relationship Id="rId13" Type="http://schemas.openxmlformats.org/officeDocument/2006/relationships/image" Target="../media/rasshiritelnyy_bak_36l_1_master1319.jpg"/><Relationship Id="rId14" Type="http://schemas.openxmlformats.org/officeDocument/2006/relationships/image" Target="../media/rasshiritelnyy_bak_50_l_master1320.jpg"/><Relationship Id="rId15" Type="http://schemas.openxmlformats.org/officeDocument/2006/relationships/image" Target="../media/rasshiritelnyy_bak_80_l_master1321.jpg"/><Relationship Id="rId16" Type="http://schemas.openxmlformats.org/officeDocument/2006/relationships/image" Target="../media/000110000030010100_11322.jpg"/><Relationship Id="rId17" Type="http://schemas.openxmlformats.org/officeDocument/2006/relationships/image" Target="../media/000110000030010200_11323.jpg"/><Relationship Id="rId18" Type="http://schemas.openxmlformats.org/officeDocument/2006/relationships/image" Target="../media/membrana_24_l_belaya1324.jpg"/><Relationship Id="rId19" Type="http://schemas.openxmlformats.org/officeDocument/2006/relationships/image" Target="../media/membrana_24_l_chernaya1325.jpg"/><Relationship Id="rId20" Type="http://schemas.openxmlformats.org/officeDocument/2006/relationships/image" Target="../media/membrana_50_l_belaya1326.jpg"/><Relationship Id="rId21" Type="http://schemas.openxmlformats.org/officeDocument/2006/relationships/image" Target="../media/predokhranitelnyy_klapan_dlya_sistem_otopleniya_1_2_1_5_bar1327.jpg"/><Relationship Id="rId22" Type="http://schemas.openxmlformats.org/officeDocument/2006/relationships/image" Target="../media/predokhranitelnyy_klapan_dlya_sistem_otopleniya_1_2_3_bar1328.jpg"/><Relationship Id="rId23" Type="http://schemas.openxmlformats.org/officeDocument/2006/relationships/image" Target="../media/000110000050011300_11329.jpg"/><Relationship Id="rId24" Type="http://schemas.openxmlformats.org/officeDocument/2006/relationships/image" Target="../media/gruppa_bezopasnosti_dln_1_3_bar1330.jpg"/><Relationship Id="rId25" Type="http://schemas.openxmlformats.org/officeDocument/2006/relationships/image" Target="../media/kronshteyn_dlya_rasshiritelnogo_baka_1_5_50l1331.jpg"/><Relationship Id="rId26" Type="http://schemas.openxmlformats.org/officeDocument/2006/relationships/image" Target="../media/020030000000008100_11332.jpg"/><Relationship Id="rId27" Type="http://schemas.openxmlformats.org/officeDocument/2006/relationships/image" Target="../media/flanets_gidroakkumulyatora_master_nerzhaveyushchaya_stal1333.jpg"/><Relationship Id="rId28" Type="http://schemas.openxmlformats.org/officeDocument/2006/relationships/image" Target="../media/rasshiritelnyy_bak_18l_rispa_otkrytyy1334.jpg"/><Relationship Id="rId29" Type="http://schemas.openxmlformats.org/officeDocument/2006/relationships/image" Target="../media/rasshiritelnyy_bak_24l_rispa_otkrytyy1335.jpg"/><Relationship Id="rId30" Type="http://schemas.openxmlformats.org/officeDocument/2006/relationships/image" Target="../media/rasshiritelnyy_bak_6l_rispa_otkrytyy1336.jpg"/><Relationship Id="rId31" Type="http://schemas.openxmlformats.org/officeDocument/2006/relationships/image" Target="../media/rasshiritelnyy_bak_12l_rispa_otkrytyy1337.jpg"/><Relationship Id="rId32" Type="http://schemas.openxmlformats.org/officeDocument/2006/relationships/image" Target="../media/000110000050011790_11338.jpg"/><Relationship Id="rId33" Type="http://schemas.openxmlformats.org/officeDocument/2006/relationships/image" Target="../media/000110000010010120_11339.png"/><Relationship Id="rId34" Type="http://schemas.openxmlformats.org/officeDocument/2006/relationships/image" Target="../media/gruppa_bezopasnosti_rasshiritelnogo_baka_3_4_rispa_3_bar1340.jpg"/><Relationship Id="rId35" Type="http://schemas.openxmlformats.org/officeDocument/2006/relationships/image" Target="../media/rasshiritelnyy_bak_50_l_verkhee_podklyuchenie_master1341.jpg"/><Relationship Id="rId36" Type="http://schemas.openxmlformats.org/officeDocument/2006/relationships/image" Target="../media/rasshiritelnyy_bak_8_l_3_4_master1342.jpg"/><Relationship Id="rId37" Type="http://schemas.openxmlformats.org/officeDocument/2006/relationships/image" Target="../media/gidroakkumulyator_50_l_master_vertikalnyy1343.jpg"/><Relationship Id="rId38" Type="http://schemas.openxmlformats.org/officeDocument/2006/relationships/image" Target="../media/000110000030010650_11344.jpg"/><Relationship Id="rId39" Type="http://schemas.openxmlformats.org/officeDocument/2006/relationships/image" Target="../media/gidroakkumulyator_8_l_3_4_master1345.png"/><Relationship Id="rId40" Type="http://schemas.openxmlformats.org/officeDocument/2006/relationships/image" Target="../media/rasshiritelnyy_bak_vertikalnyy_100l_1_verkhnee_podklyuchenie_nizkie_nozhki_master1346.jpg"/><Relationship Id="rId41" Type="http://schemas.openxmlformats.org/officeDocument/2006/relationships/image" Target="../media/010009000000000535_11347.jpg"/><Relationship Id="rId42" Type="http://schemas.openxmlformats.org/officeDocument/2006/relationships/image" Target="../media/000110000050011310_11348.jpg"/><Relationship Id="rId43" Type="http://schemas.openxmlformats.org/officeDocument/2006/relationships/image" Target="../media/rasshiritelnyy_bak_vertikalnyy_100l_nizhnee_podklyuchenievysokie_nozhki_master1349.jpg"/><Relationship Id="rId44" Type="http://schemas.openxmlformats.org/officeDocument/2006/relationships/image" Target="../media/000110000050011390_11350.jpg"/><Relationship Id="rId45" Type="http://schemas.openxmlformats.org/officeDocument/2006/relationships/image" Target="../media/000110000050011440_11351.jpg"/><Relationship Id="rId46" Type="http://schemas.openxmlformats.org/officeDocument/2006/relationships/image" Target="../media/000110000050011250_11352.jpg"/><Relationship Id="rId47" Type="http://schemas.openxmlformats.org/officeDocument/2006/relationships/image" Target="../media/000110000050011590_11353.jpg"/><Relationship Id="rId48" Type="http://schemas.openxmlformats.org/officeDocument/2006/relationships/image" Target="../media/000110000050011090_11354.jpg"/><Relationship Id="rId49" Type="http://schemas.openxmlformats.org/officeDocument/2006/relationships/image" Target="../media/020030000000008300_11355.jpg"/><Relationship Id="rId50" Type="http://schemas.openxmlformats.org/officeDocument/2006/relationships/image" Target="../media/020030000000008030_11356.jpg"/><Relationship Id="rId51" Type="http://schemas.openxmlformats.org/officeDocument/2006/relationships/image" Target="../media/000110000010010160_11357.jpg"/><Relationship Id="rId52" Type="http://schemas.openxmlformats.org/officeDocument/2006/relationships/image" Target="../media/000110000010010170_1135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Фланец гидроаккумулятора Мастер стальной оцинкованный" descr="047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идроаккумулятор горизонтальный 24л 1&quot; с реле давления Мастер" descr="2125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идроаккумулятор горизонтальный 24л 1&quot; Мастер" descr="2125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Гидроаккумулятор горизонтальный 50л 1&quot; Мастер" descr="2125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Гидроаккумулятор вертикальный 80л 1&quot; Мастер" descr="2125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Гидроаккумулятор горизонтальный 80л 1&quot; Мастер" descr="2125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Гидроаккумулятор вертикальный 100л 1&quot; Мастер" descr="2125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Гидроаккумулятор горизонтальный 100л 1&quot; Мастер" descr="2125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Расширительный бак 12л 1&quot; Мастер" descr="2126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Расширительный бак 19л 1&quot; Мастер" descr="2126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Расширительный бак 24л 1&quot; Мастер" descr="2126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Расширительный бак 36л 1&quot; Мастер" descr="2126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асширительный бак вертикальный 50л 1&quot; Мастер" descr="2126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Расширительный бак вертикальный 80л 1&quot; Мастер" descr="2126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Мембрана для гидроаккумулятора 8 л белая" descr="2127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Мембрана для гидроаккумулятора 8 л черная" descr="2127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Мембрана для гидроаккумулятора 24 л белая" descr="2127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Мембрана для гидроаккумулятора 24 л черная" descr="2127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Мембрана для гидроаккумулятора 50 л белая" descr="2127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едохранительный клапан для систем отопления 1/2&quot; 1,5 бар" descr="2128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Предохранительный клапан для систем отопления 1/2&quot; 3 бар" descr="2128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Предохранительный клапан для систем отопления 1/2&quot; 6 бар" descr="2129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руппа безопасности 1&quot; DLN 3 бар" descr="2129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для расширительного бака 1&quot; 5-50л" descr="2129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Болты для фланца гидроаккумулятора Мастер 6 штук" descr="2444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Фланец гидроаккумулятора Мастер нержавеющая сталь" descr="2536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сширительный бак 18л открытый" descr="2605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сширительный бак 24л открытый" descr="2605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сширительный бак 6л открытый" descr="2637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сширительный бак 12л открытый" descr="26372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Кронштейн для расширительного бака 3/4&quot; 5-24л" descr="26373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идроаккумулятор горизонтальный 24л 1&quot; Мастер пластиковый фланец" descr="2769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Консоль крепления бака с группой безопасности 3/4&quot; 3 бар Rispa" descr="2786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сширительный бак вертикальный 50л 1&quot; верхее подключение Мастер" descr="2901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сширительный бак 8л 3/4&quot; Мастер" descr="2901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Гидроаккумулятор вертикальный 50л 1&quot; Мастер" descr="2901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Мембрана для гидроаккумулятора 100 л белая" descr="3017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Гидроаккумулятор 8л 3/4&quot; Мастер" descr="3066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сширительный бак вертикальный 100л 1&quot; верхнее подключение низкие ножки Мастер" descr="3066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сширительный бак 19л 1&quot; Мастер УЦЕНКА" descr="3128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Предохранительный клапан 1/2&quot; г/ш 6 бар" descr="3214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Расширительный бак вертикальный 100л 1&quot; нижнее подключение высокие ножки Мастер" descr="3241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Воздухоотводчик автоматический STI 1/2&quot; 10 бар" descr="3308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Группа безопасности STI 1&quot; 3 бар" descr="3308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Предохранительный клапан STI 1/2&quot; 3 бар г/ш" descr="33087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онсоль крепления бака с группой безопасности 3/4&quot; 3бар VALFEX VF.495.0.0" descr="3326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Предохранительный клапан VRT 1/2&quot; 1.5 бар г/ш" descr="33601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Защитная крышка ниппеля гидроаккумулятора" descr="33752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Фланец ГА полиамидный 158-1" descr="3415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Гидроаккумулятор 8л нержавеющая сталь Мастер" descr="34172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Гидроаккумулятор 12л нержавеющая сталь Мастер" descr="34173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65"/>
  <sheetViews>
    <sheetView tabSelected="1" workbookViewId="0" showGridLines="true" showRowColHeaders="1">
      <selection activeCell="A13" sqref="A13:D65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"04791"</f>
        <v>04791</v>
      </c>
      <c r="C15" s="11" t="s">
        <v>13</v>
      </c>
      <c r="D15" s="12">
        <v>300.0</v>
      </c>
    </row>
    <row r="16" spans="1:4" customHeight="1" ht="130">
      <c r="A16"/>
      <c r="B16" s="10" t="str">
        <f>"21253"</f>
        <v>21253</v>
      </c>
      <c r="C16" s="11" t="s">
        <v>14</v>
      </c>
      <c r="D16" s="12">
        <v>2680.0</v>
      </c>
    </row>
    <row r="17" spans="1:4" customHeight="1" ht="130">
      <c r="A17"/>
      <c r="B17" s="10" t="str">
        <f>"21254"</f>
        <v>21254</v>
      </c>
      <c r="C17" s="11" t="s">
        <v>15</v>
      </c>
      <c r="D17" s="12">
        <v>1600.0</v>
      </c>
    </row>
    <row r="18" spans="1:4" customHeight="1" ht="130">
      <c r="A18"/>
      <c r="B18" s="10" t="str">
        <f>"21255"</f>
        <v>21255</v>
      </c>
      <c r="C18" s="11" t="s">
        <v>16</v>
      </c>
      <c r="D18" s="12">
        <v>3500.0</v>
      </c>
    </row>
    <row r="19" spans="1:4" customHeight="1" ht="130">
      <c r="A19"/>
      <c r="B19" s="10" t="str">
        <f>"21256"</f>
        <v>21256</v>
      </c>
      <c r="C19" s="11" t="s">
        <v>17</v>
      </c>
      <c r="D19" s="12">
        <v>6000.0</v>
      </c>
    </row>
    <row r="20" spans="1:4" customHeight="1" ht="130">
      <c r="A20"/>
      <c r="B20" s="10" t="str">
        <f>"21257"</f>
        <v>21257</v>
      </c>
      <c r="C20" s="11" t="s">
        <v>18</v>
      </c>
      <c r="D20" s="12">
        <v>6000.0</v>
      </c>
    </row>
    <row r="21" spans="1:4" customHeight="1" ht="130">
      <c r="A21"/>
      <c r="B21" s="10" t="str">
        <f>"21258"</f>
        <v>21258</v>
      </c>
      <c r="C21" s="11" t="s">
        <v>19</v>
      </c>
      <c r="D21" s="12">
        <v>7000.0</v>
      </c>
    </row>
    <row r="22" spans="1:4" customHeight="1" ht="130">
      <c r="A22"/>
      <c r="B22" s="10" t="str">
        <f>"21259"</f>
        <v>21259</v>
      </c>
      <c r="C22" s="11" t="s">
        <v>20</v>
      </c>
      <c r="D22" s="12">
        <v>7000.0</v>
      </c>
    </row>
    <row r="23" spans="1:4" customHeight="1" ht="130">
      <c r="A23"/>
      <c r="B23" s="10" t="str">
        <f>"21263"</f>
        <v>21263</v>
      </c>
      <c r="C23" s="11" t="s">
        <v>21</v>
      </c>
      <c r="D23" s="12">
        <v>1650.0</v>
      </c>
    </row>
    <row r="24" spans="1:4" customHeight="1" ht="130">
      <c r="A24"/>
      <c r="B24" s="10" t="str">
        <f>"21264"</f>
        <v>21264</v>
      </c>
      <c r="C24" s="11" t="s">
        <v>22</v>
      </c>
      <c r="D24" s="12">
        <v>1677.0</v>
      </c>
    </row>
    <row r="25" spans="1:4" customHeight="1" ht="130">
      <c r="A25"/>
      <c r="B25" s="10" t="str">
        <f>"21265"</f>
        <v>21265</v>
      </c>
      <c r="C25" s="11" t="s">
        <v>23</v>
      </c>
      <c r="D25" s="12">
        <v>1700.0</v>
      </c>
    </row>
    <row r="26" spans="1:4" customHeight="1" ht="130">
      <c r="A26"/>
      <c r="B26" s="10" t="str">
        <f>"21266"</f>
        <v>21266</v>
      </c>
      <c r="C26" s="11" t="s">
        <v>24</v>
      </c>
      <c r="D26" s="12">
        <v>2700.0</v>
      </c>
    </row>
    <row r="27" spans="1:4" customHeight="1" ht="130">
      <c r="A27"/>
      <c r="B27" s="10" t="str">
        <f>"21267"</f>
        <v>21267</v>
      </c>
      <c r="C27" s="11" t="s">
        <v>25</v>
      </c>
      <c r="D27" s="12">
        <v>3600.0</v>
      </c>
    </row>
    <row r="28" spans="1:4" customHeight="1" ht="130">
      <c r="A28"/>
      <c r="B28" s="10" t="str">
        <f>"21268"</f>
        <v>21268</v>
      </c>
      <c r="C28" s="11" t="s">
        <v>26</v>
      </c>
      <c r="D28" s="12">
        <v>5160.0</v>
      </c>
    </row>
    <row r="29" spans="1:4" customHeight="1" ht="130">
      <c r="A29"/>
      <c r="B29" s="10" t="str">
        <f>"21270"</f>
        <v>21270</v>
      </c>
      <c r="C29" s="11" t="s">
        <v>27</v>
      </c>
      <c r="D29" s="12">
        <v>221.0</v>
      </c>
    </row>
    <row r="30" spans="1:4" customHeight="1" ht="130">
      <c r="A30"/>
      <c r="B30" s="10" t="str">
        <f>"21271"</f>
        <v>21271</v>
      </c>
      <c r="C30" s="11" t="s">
        <v>28</v>
      </c>
      <c r="D30" s="12">
        <v>221.0</v>
      </c>
    </row>
    <row r="31" spans="1:4" customHeight="1" ht="130">
      <c r="A31"/>
      <c r="B31" s="10" t="str">
        <f>"21272"</f>
        <v>21272</v>
      </c>
      <c r="C31" s="11" t="s">
        <v>29</v>
      </c>
      <c r="D31" s="12">
        <v>368.0</v>
      </c>
    </row>
    <row r="32" spans="1:4" customHeight="1" ht="130">
      <c r="A32"/>
      <c r="B32" s="10" t="str">
        <f>"21273"</f>
        <v>21273</v>
      </c>
      <c r="C32" s="11" t="s">
        <v>30</v>
      </c>
      <c r="D32" s="12">
        <v>368.0</v>
      </c>
    </row>
    <row r="33" spans="1:4" customHeight="1" ht="130">
      <c r="A33"/>
      <c r="B33" s="10" t="str">
        <f>"21274"</f>
        <v>21274</v>
      </c>
      <c r="C33" s="11" t="s">
        <v>31</v>
      </c>
      <c r="D33" s="12">
        <v>550.0</v>
      </c>
    </row>
    <row r="34" spans="1:4" customHeight="1" ht="130">
      <c r="A34"/>
      <c r="B34" s="10" t="str">
        <f>"21288"</f>
        <v>21288</v>
      </c>
      <c r="C34" s="11" t="s">
        <v>32</v>
      </c>
      <c r="D34" s="12">
        <v>376.0</v>
      </c>
    </row>
    <row r="35" spans="1:4" customHeight="1" ht="130">
      <c r="A35"/>
      <c r="B35" s="10" t="str">
        <f>"21289"</f>
        <v>21289</v>
      </c>
      <c r="C35" s="11" t="s">
        <v>33</v>
      </c>
      <c r="D35" s="12">
        <v>376.0</v>
      </c>
    </row>
    <row r="36" spans="1:4" customHeight="1" ht="130">
      <c r="A36"/>
      <c r="B36" s="10" t="str">
        <f>"21290"</f>
        <v>21290</v>
      </c>
      <c r="C36" s="11" t="s">
        <v>34</v>
      </c>
      <c r="D36" s="12">
        <v>376.0</v>
      </c>
    </row>
    <row r="37" spans="1:4" customHeight="1" ht="130">
      <c r="A37"/>
      <c r="B37" s="10" t="str">
        <f>"21292"</f>
        <v>21292</v>
      </c>
      <c r="C37" s="11" t="s">
        <v>35</v>
      </c>
      <c r="D37" s="12">
        <v>1300.0</v>
      </c>
    </row>
    <row r="38" spans="1:4" customHeight="1" ht="130">
      <c r="A38"/>
      <c r="B38" s="10" t="str">
        <f>"21295"</f>
        <v>21295</v>
      </c>
      <c r="C38" s="11" t="s">
        <v>36</v>
      </c>
      <c r="D38" s="12">
        <v>280.0</v>
      </c>
    </row>
    <row r="39" spans="1:4" customHeight="1" ht="130">
      <c r="A39"/>
      <c r="B39" s="10" t="str">
        <f>"24446"</f>
        <v>24446</v>
      </c>
      <c r="C39" s="11" t="s">
        <v>37</v>
      </c>
      <c r="D39" s="12">
        <v>20.0</v>
      </c>
    </row>
    <row r="40" spans="1:4" customHeight="1" ht="130">
      <c r="A40"/>
      <c r="B40" s="10" t="str">
        <f>"25361"</f>
        <v>25361</v>
      </c>
      <c r="C40" s="11" t="s">
        <v>38</v>
      </c>
      <c r="D40" s="12">
        <v>700.0</v>
      </c>
    </row>
    <row r="41" spans="1:4" customHeight="1" ht="130">
      <c r="A41"/>
      <c r="B41" s="10" t="str">
        <f>"26052"</f>
        <v>26052</v>
      </c>
      <c r="C41" s="11" t="s">
        <v>39</v>
      </c>
      <c r="D41" s="12">
        <v>3100.0</v>
      </c>
    </row>
    <row r="42" spans="1:4" customHeight="1" ht="130">
      <c r="A42"/>
      <c r="B42" s="10" t="str">
        <f>"26053"</f>
        <v>26053</v>
      </c>
      <c r="C42" s="11" t="s">
        <v>40</v>
      </c>
      <c r="D42" s="12">
        <v>3800.0</v>
      </c>
    </row>
    <row r="43" spans="1:4" customHeight="1" ht="130">
      <c r="A43"/>
      <c r="B43" s="10" t="str">
        <f>"26371"</f>
        <v>26371</v>
      </c>
      <c r="C43" s="11" t="s">
        <v>41</v>
      </c>
      <c r="D43" s="12">
        <v>1350.0</v>
      </c>
    </row>
    <row r="44" spans="1:4" customHeight="1" ht="130">
      <c r="A44"/>
      <c r="B44" s="10" t="str">
        <f>"26372"</f>
        <v>26372</v>
      </c>
      <c r="C44" s="11" t="s">
        <v>42</v>
      </c>
      <c r="D44" s="12">
        <v>2300.0</v>
      </c>
    </row>
    <row r="45" spans="1:4" customHeight="1" ht="130">
      <c r="A45"/>
      <c r="B45" s="10" t="str">
        <f>"26373"</f>
        <v>26373</v>
      </c>
      <c r="C45" s="11" t="s">
        <v>43</v>
      </c>
      <c r="D45" s="12">
        <v>250.0</v>
      </c>
    </row>
    <row r="46" spans="1:4" customHeight="1" ht="130">
      <c r="A46"/>
      <c r="B46" s="10" t="str">
        <f>"27692"</f>
        <v>27692</v>
      </c>
      <c r="C46" s="11" t="s">
        <v>44</v>
      </c>
      <c r="D46" s="12">
        <v>1550.0</v>
      </c>
    </row>
    <row r="47" spans="1:4" customHeight="1" ht="130">
      <c r="A47"/>
      <c r="B47" s="10" t="str">
        <f>"27868"</f>
        <v>27868</v>
      </c>
      <c r="C47" s="11" t="s">
        <v>45</v>
      </c>
      <c r="D47" s="12">
        <v>1700.0</v>
      </c>
    </row>
    <row r="48" spans="1:4" customHeight="1" ht="130">
      <c r="A48"/>
      <c r="B48" s="10" t="str">
        <f>"29010"</f>
        <v>29010</v>
      </c>
      <c r="C48" s="11" t="s">
        <v>46</v>
      </c>
      <c r="D48" s="12">
        <v>3600.0</v>
      </c>
    </row>
    <row r="49" spans="1:4" customHeight="1" ht="130">
      <c r="A49"/>
      <c r="B49" s="10" t="str">
        <f>"29011"</f>
        <v>29011</v>
      </c>
      <c r="C49" s="11" t="s">
        <v>47</v>
      </c>
      <c r="D49" s="12">
        <v>1340.0</v>
      </c>
    </row>
    <row r="50" spans="1:4" customHeight="1" ht="130">
      <c r="A50"/>
      <c r="B50" s="10" t="str">
        <f>"29013"</f>
        <v>29013</v>
      </c>
      <c r="C50" s="11" t="s">
        <v>48</v>
      </c>
      <c r="D50" s="12">
        <v>3500.0</v>
      </c>
    </row>
    <row r="51" spans="1:4" customHeight="1" ht="130">
      <c r="A51"/>
      <c r="B51" s="10" t="str">
        <f>"30176"</f>
        <v>30176</v>
      </c>
      <c r="C51" s="11" t="s">
        <v>49</v>
      </c>
      <c r="D51" s="12">
        <v>1250.0</v>
      </c>
    </row>
    <row r="52" spans="1:4" customHeight="1" ht="130">
      <c r="A52"/>
      <c r="B52" s="10" t="str">
        <f>"30668"</f>
        <v>30668</v>
      </c>
      <c r="C52" s="11" t="s">
        <v>50</v>
      </c>
      <c r="D52" s="12">
        <v>1340.0</v>
      </c>
    </row>
    <row r="53" spans="1:4" customHeight="1" ht="130">
      <c r="A53"/>
      <c r="B53" s="10" t="str">
        <f>"30669"</f>
        <v>30669</v>
      </c>
      <c r="C53" s="11" t="s">
        <v>51</v>
      </c>
      <c r="D53" s="12">
        <v>5560.0</v>
      </c>
    </row>
    <row r="54" spans="1:4" customHeight="1" ht="130">
      <c r="A54"/>
      <c r="B54" s="10" t="str">
        <f>"31283"</f>
        <v>31283</v>
      </c>
      <c r="C54" s="11" t="s">
        <v>52</v>
      </c>
      <c r="D54" s="12">
        <v>1200.0</v>
      </c>
    </row>
    <row r="55" spans="1:4" customHeight="1" ht="130">
      <c r="A55"/>
      <c r="B55" s="10" t="str">
        <f>"32145"</f>
        <v>32145</v>
      </c>
      <c r="C55" s="11" t="s">
        <v>53</v>
      </c>
      <c r="D55" s="12">
        <v>376.0</v>
      </c>
    </row>
    <row r="56" spans="1:4" customHeight="1" ht="130">
      <c r="A56"/>
      <c r="B56" s="10" t="str">
        <f>"32417"</f>
        <v>32417</v>
      </c>
      <c r="C56" s="11" t="s">
        <v>54</v>
      </c>
      <c r="D56" s="12">
        <v>5560.0</v>
      </c>
    </row>
    <row r="57" spans="1:4" customHeight="1" ht="130">
      <c r="A57"/>
      <c r="B57" s="10" t="str">
        <f>"33083"</f>
        <v>33083</v>
      </c>
      <c r="C57" s="11" t="s">
        <v>55</v>
      </c>
      <c r="D57" s="12">
        <v>350.0</v>
      </c>
    </row>
    <row r="58" spans="1:4" customHeight="1" ht="130">
      <c r="A58"/>
      <c r="B58" s="10" t="str">
        <f>"33084"</f>
        <v>33084</v>
      </c>
      <c r="C58" s="11" t="s">
        <v>56</v>
      </c>
      <c r="D58" s="12">
        <v>1300.0</v>
      </c>
    </row>
    <row r="59" spans="1:4" customHeight="1" ht="130">
      <c r="A59"/>
      <c r="B59" s="10" t="str">
        <f>"33087"</f>
        <v>33087</v>
      </c>
      <c r="C59" s="11" t="s">
        <v>57</v>
      </c>
      <c r="D59" s="12">
        <v>350.0</v>
      </c>
    </row>
    <row r="60" spans="1:4" customHeight="1" ht="130">
      <c r="A60"/>
      <c r="B60" s="10" t="str">
        <f>"33264"</f>
        <v>33264</v>
      </c>
      <c r="C60" s="11" t="s">
        <v>58</v>
      </c>
      <c r="D60" s="12">
        <v>1950.0</v>
      </c>
    </row>
    <row r="61" spans="1:4" customHeight="1" ht="130">
      <c r="A61"/>
      <c r="B61" s="10" t="str">
        <f>"33601"</f>
        <v>33601</v>
      </c>
      <c r="C61" s="11" t="s">
        <v>59</v>
      </c>
      <c r="D61" s="12">
        <v>350.0</v>
      </c>
    </row>
    <row r="62" spans="1:4" customHeight="1" ht="130">
      <c r="A62"/>
      <c r="B62" s="10" t="str">
        <f>"33752"</f>
        <v>33752</v>
      </c>
      <c r="C62" s="11" t="s">
        <v>60</v>
      </c>
      <c r="D62" s="12">
        <v>150.0</v>
      </c>
    </row>
    <row r="63" spans="1:4" customHeight="1" ht="130">
      <c r="A63"/>
      <c r="B63" s="10" t="str">
        <f>"34159"</f>
        <v>34159</v>
      </c>
      <c r="C63" s="11" t="s">
        <v>61</v>
      </c>
      <c r="D63" s="12">
        <v>280.0</v>
      </c>
    </row>
    <row r="64" spans="1:4" customHeight="1" ht="130">
      <c r="A64"/>
      <c r="B64" s="10" t="str">
        <f>"34172"</f>
        <v>34172</v>
      </c>
      <c r="C64" s="11" t="s">
        <v>62</v>
      </c>
      <c r="D64" s="12">
        <v>2500.0</v>
      </c>
    </row>
    <row r="65" spans="1:4" customHeight="1" ht="130">
      <c r="A65"/>
      <c r="B65" s="10" t="str">
        <f>"34173"</f>
        <v>34173</v>
      </c>
      <c r="C65" s="11" t="s">
        <v>63</v>
      </c>
      <c r="D65" s="12">
        <v>3000.0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