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<sst xmlns="http://schemas.openxmlformats.org/spreadsheetml/2006/main" uniqueCount="124">
  <si>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</si>
  <si>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</si>
  <si>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</si>
  <si>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</si>
  <si>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</si>
  <si>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</si>
  <si>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</si>
  <si>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</si>
  <si>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18.10.2024</t>
  </si>
  <si>
    <t>картинка</t>
  </si>
  <si>
    <t>Код товара</t>
  </si>
  <si>
    <t>Наименование</t>
  </si>
  <si>
    <t>цена</t>
  </si>
  <si>
    <t>Электрический водонагреватель DeLuxe W50V1</t>
  </si>
  <si>
    <t>Электрический водонагреватель DeLuxe W80V1</t>
  </si>
  <si>
    <t>Электрический водонагреватель DeLuxe W100V1</t>
  </si>
  <si>
    <t>Электрический водонагреватель 3W80VH1 DeLuxe</t>
  </si>
  <si>
    <t>Электрический водонагреватель DeLuxe W80VH1 сухой ТЭН</t>
  </si>
  <si>
    <t>Электрический водонагреватель DeLuxe W100VH1 сухой ТЭН</t>
  </si>
  <si>
    <t>Электрический водонагреватель DeLuxe 3W80V1 Slim</t>
  </si>
  <si>
    <t>Электрический водонагреватель DeLuxe W120V</t>
  </si>
  <si>
    <t>Электрический водонагреватель DeLuxe 5W40V1</t>
  </si>
  <si>
    <t>Электрический водонагреватель DeLuxe 3W30V1 Slim</t>
  </si>
  <si>
    <t>Электрический водонагреватель DeLuxe 3W40V1 Slim</t>
  </si>
  <si>
    <t>Электрический водонагреватель DeLuxe 3W50V1 Slim</t>
  </si>
  <si>
    <t>Электрический водонагреватель DeLuxe 3W60V1 Slim</t>
  </si>
  <si>
    <t>Газовый водонагреватель ВПГ-8 ВЕСТ</t>
  </si>
  <si>
    <t>Газовый водонагреватель ВПГ-10 ВЕСТ</t>
  </si>
  <si>
    <t>Газовый водонагреватель ВПГ-12 ВЕСТ</t>
  </si>
  <si>
    <t>Газовый водонагреватель НЕВА-4510</t>
  </si>
  <si>
    <t>Газовый водонагреватель НЕВА-4511</t>
  </si>
  <si>
    <t>Газовый водонагреватель НЕВА-4610</t>
  </si>
  <si>
    <t>Газовый водонагреватель Волна JSD-20 турбо</t>
  </si>
  <si>
    <t>Газовый водонагреватель МАСТЕР ВПГ-10М с индикатором</t>
  </si>
  <si>
    <t>Газовый водонагреватель Ладогаз ВПГ-10Е</t>
  </si>
  <si>
    <t>Газовый водонагреватель Ладогаз ВПГ-11PL</t>
  </si>
  <si>
    <t>Газовый водонагреватель Ладогаз ВПГ-11PL-01</t>
  </si>
  <si>
    <t>Газовый водонагреватель Ладогаз ВПГ-14FD</t>
  </si>
  <si>
    <t>Электрический водонагреватель DeLuxe W120VH1 сухой ТЭН</t>
  </si>
  <si>
    <t>Электрический водонагреватель DeLuxe W50VH1 сухой ТЭН</t>
  </si>
  <si>
    <t>Газовый водонагреватель Ладогаз ВПГ-11ED-01</t>
  </si>
  <si>
    <t>Электрический проточный водонагреватель Atmor ТАР 3</t>
  </si>
  <si>
    <t>Газовый водонагреватель Electrolux GWH 10 High Perfomance Есо</t>
  </si>
  <si>
    <t>Газовый водонагреватель IMMERGAS Julius Star 11 PR пьезо 3.027526</t>
  </si>
  <si>
    <t>Газовый водонагреватель IMMERGAS Julius Star 11 ER 3.027525</t>
  </si>
  <si>
    <t>Электрический водонагреватель Royal Clima TinoSS RWH-TS10-RS нижние выходы</t>
  </si>
  <si>
    <t>Электрический водонагреватель Royal Clima TinoSS RWH-TS15-RSU верхние выходы</t>
  </si>
  <si>
    <t>Газовый водонагреватель Лемакс 20М</t>
  </si>
  <si>
    <t>Электрический водонагреватель Thermex Titanium Heat 50V</t>
  </si>
  <si>
    <t>Электрический водонагреватель Thermex Titanium Heat 80V</t>
  </si>
  <si>
    <t>Электрический водонагреватель Royal Clima RWH-A80-FE ALFA</t>
  </si>
  <si>
    <t>Газовый водонагреватель ВПГ 10S VilTerm</t>
  </si>
  <si>
    <t>Газовый водонагреватель ВПГ 11S VilTerm</t>
  </si>
  <si>
    <t>Газовый водонагреватель ВПГ 13S VilTerm</t>
  </si>
  <si>
    <t>Электрический водонагреватель Royal Clima RWH-OM30-RE Omega</t>
  </si>
  <si>
    <t>Электрический водонагреватель Royal Clima RWH-OM50-RE Omega</t>
  </si>
  <si>
    <t>Электрический водонагреватель Royal Clima RWH-OM80-RE Omega</t>
  </si>
  <si>
    <t>Бойлер косвенного нагрева Ferroli EcoUnit F100 1C</t>
  </si>
  <si>
    <t>Бойлер косвенного нагрева Ferroli EcoUnit F150 1C</t>
  </si>
  <si>
    <t>Бойлер косвенного нагрева Ferroli Ecounit F200 1C</t>
  </si>
  <si>
    <t>Бойлер косвенного нагрева Ferroli EcoUnit F300 1C</t>
  </si>
  <si>
    <t>Газовый водонагреватель Лемакс Classic 20</t>
  </si>
  <si>
    <t>Водонагреватель комбинированный PTO 80V Ferroli</t>
  </si>
  <si>
    <t>Водонагреватель комбинированный PTO 100V Ferroli</t>
  </si>
  <si>
    <t>Электрический водонагреватель Royal Clima Delta RWH-D10-FE нижние выходы</t>
  </si>
  <si>
    <t>Электрический водонагреватель Royal Clima Delta RWH-D10-FEU верхние выходы</t>
  </si>
  <si>
    <t>Электрический водонагреватель Royal Clima Delta RWH-D15-FE нижние выходы</t>
  </si>
  <si>
    <t>Электрический водонагреватель Royal Clima Delta RWH-D15-FEU верхние выходы</t>
  </si>
  <si>
    <t>Газовый водонагреватель ВПГ S11 VilTerm серебро</t>
  </si>
  <si>
    <t>Газовый водонагреватель ВПГ S10 VilTerm серебро</t>
  </si>
  <si>
    <t>Газовый водонагреватель VERONA 11D FERROLI</t>
  </si>
  <si>
    <t>Газовый водонагреватель ВПГ S13 VilTerm серебро</t>
  </si>
  <si>
    <t>Газовый водонагреватель Siberia Dream 11 пьезорозжиг</t>
  </si>
  <si>
    <t>Газовый водонагреватель Siberia Dream 11i</t>
  </si>
  <si>
    <t>Газовый водонагреватель Siberia Dream 14 пьезорозжиг</t>
  </si>
  <si>
    <t>Газовый водонагреватель Siberia Dream 14i</t>
  </si>
  <si>
    <t>Водонагреватель Royal Сlima RWH-FS7-CEU верхние выходы</t>
  </si>
  <si>
    <t>Электрический водонагреватель Royal Clima SIGMA RWH-SG30</t>
  </si>
  <si>
    <t>Электрический водонагреватель Royal Clima SIGMA RWH-SG50</t>
  </si>
  <si>
    <t>Газовый водонагреватель Ладогаз ВПГ 10S-01</t>
  </si>
  <si>
    <t>Электрический водонагреватель Royal Clima SIGMA RWH-SG80-FS</t>
  </si>
  <si>
    <t>Электрический водонагреватель 3W60VH1 DeLuxe</t>
  </si>
  <si>
    <t>Электрический водонагреватель 3W50VH1 DeLuxe</t>
  </si>
  <si>
    <t>Электрический водонагреватель Royal Clima SIGMA RWH-SG100-FS</t>
  </si>
  <si>
    <t>Газовый водонагреватель ВПГ S10 VilTerm цвет черный</t>
  </si>
  <si>
    <t>Электрический проточный водонагреватель Thermex City 6500</t>
  </si>
  <si>
    <t>Электрический проточный водонагреватель Thermex ETALON Plus 4500</t>
  </si>
  <si>
    <t>Водонагреватель комбинированный PTO 120V Ferroli</t>
  </si>
  <si>
    <t>Электрический водонагреватель EDISSON ES 30V</t>
  </si>
  <si>
    <t>Электрический водонагреватель EDISSON ER 50V</t>
  </si>
  <si>
    <t>Электрический водонагреватель EDISSON ER 80V</t>
  </si>
  <si>
    <t>Электрический водонагреватель Royal Clima RWH-SGD80-FS нержавейка</t>
  </si>
  <si>
    <t>Электрический водонагреватель Royal RWH-SGD100-FS нержавейка</t>
  </si>
  <si>
    <t>Электрический водонагреватель Thermex Ceramik 30V</t>
  </si>
  <si>
    <t>Электрический водонагреватель Royal RWH-SGD30-FS нержавейка</t>
  </si>
  <si>
    <t>Электрический водонагреватель Royal RWH-SGD50-FS нержавейка</t>
  </si>
  <si>
    <t>Электрический проточный водонагреватель Thermex Urban Combi 6500</t>
  </si>
  <si>
    <t>Электрический водонагреватель Thermex Titanium Heat 30V</t>
  </si>
  <si>
    <t>Электрический водонагреватель Thermex Ceramik 50V</t>
  </si>
  <si>
    <t>Электрический водонагреватель МК 30V Thermex</t>
  </si>
  <si>
    <t>Электрический водонагреватель МК 50V Thermex</t>
  </si>
  <si>
    <t>Электрический водонагреватель МS 50V Pro Thermex</t>
  </si>
  <si>
    <t>Газовый водонагреватель Ладогаз ВПГ-13PL</t>
  </si>
  <si>
    <t>Электрический проточный водонагреватель Thermex RIO 3000</t>
  </si>
  <si>
    <t>Газовый водонагреватель Royal Thermo GWH 10 Inflame</t>
  </si>
  <si>
    <t>Газовый водонагреватель Royal Thermo GWH 10 Inflame Grafit</t>
  </si>
  <si>
    <t>Газовый водонагреватель Royal Thermo GWH 14 Inflame</t>
  </si>
  <si>
    <t>Бойлер косвенного нагрева Ferroli EcoUnit N 150 1C</t>
  </si>
  <si>
    <t>Бойлер косвенного нагрева Ferroli EcoUnit N 200 1C</t>
  </si>
  <si>
    <t>Бойлер косвенного нагрева Ferroli EcoUnit N 300 1C</t>
  </si>
  <si>
    <t>Бойлер косвенного нагрева Ferroli EcoUnit N 100 1C</t>
  </si>
  <si>
    <t>Газовый водонагреватель Royal Thermo GWH 12 Inflame</t>
  </si>
  <si>
    <t>Газовый водонагреватель Royal Thermo GWH 11 Royce White</t>
  </si>
  <si>
    <t>Газовый водонагреватель Royal Thermo GWH 11 Piezo Pro</t>
  </si>
  <si>
    <t>Газовый водонагреватель Royal Thermo GWH 11 Royce Grafit</t>
  </si>
  <si>
    <t>Газовый водонагреватель ВПГ Е11 VilTerm</t>
  </si>
  <si>
    <t>Электрический водонагреватель Thermex Mirror 30V</t>
  </si>
  <si>
    <t>Электрический водонагреватель Thermex Mirror 50V</t>
  </si>
  <si>
    <t>Электрический водонагреватель ETERNA-FS30 нержавеющий плоский</t>
  </si>
  <si>
    <t>Электрический водонагреватель ETERNA FS-50 нержавеющий плоский</t>
  </si>
  <si>
    <t>Электрический водонагреватель ETERNA FS-80 нержавеющий плоский</t>
  </si>
  <si>
    <t>Газовый водонагреватель ВПГ Е14 VilTerm</t>
  </si>
  <si>
    <t>Бойлер косвенного нагрева Premium-150 серый</t>
  </si>
  <si>
    <t>Бойлер косвенного нагрева Premium-200 серый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</si>
</sst>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359.png"/><Relationship Id="rId2" Type="http://schemas.openxmlformats.org/officeDocument/2006/relationships/image" Target="../media/elektricheskiy_vodonagrevatel_deluxe_w50v11360.jpg"/><Relationship Id="rId3" Type="http://schemas.openxmlformats.org/officeDocument/2006/relationships/image" Target="../media/elektricheskiy_vodonagrevatel_deluxe_w80v11361.jpg"/><Relationship Id="rId4" Type="http://schemas.openxmlformats.org/officeDocument/2006/relationships/image" Target="../media/000150030000080020_11362.jpg"/><Relationship Id="rId5" Type="http://schemas.openxmlformats.org/officeDocument/2006/relationships/image" Target="../media/000150030000079000_11363.jpg"/><Relationship Id="rId6" Type="http://schemas.openxmlformats.org/officeDocument/2006/relationships/image" Target="../media/elektricheskiy_vodonagrevatel_deluxe_w80vh1_sukhoy_ten1364.jpg"/><Relationship Id="rId7" Type="http://schemas.openxmlformats.org/officeDocument/2006/relationships/image" Target="../media/elektricheskiy_vodonagrevatel_deluxe_w100vh1_sukhoy_ten1365.jpg"/><Relationship Id="rId8" Type="http://schemas.openxmlformats.org/officeDocument/2006/relationships/image" Target="../media/000150030000080025_11366.jpg"/><Relationship Id="rId9" Type="http://schemas.openxmlformats.org/officeDocument/2006/relationships/image" Target="../media/elektricheskiy_vodonagrevatel_deluxe_w120v1367.jpg"/><Relationship Id="rId10" Type="http://schemas.openxmlformats.org/officeDocument/2006/relationships/image" Target="../media/000150030000080310_11368.jpg"/><Relationship Id="rId11" Type="http://schemas.openxmlformats.org/officeDocument/2006/relationships/image" Target="../media/000150030000080026_11369.jpg"/><Relationship Id="rId12" Type="http://schemas.openxmlformats.org/officeDocument/2006/relationships/image" Target="../media/000150030000080027_11370.jpg"/><Relationship Id="rId13" Type="http://schemas.openxmlformats.org/officeDocument/2006/relationships/image" Target="../media/000150030000080028_11371.jpg"/><Relationship Id="rId14" Type="http://schemas.openxmlformats.org/officeDocument/2006/relationships/image" Target="../media/000150030000080029_11372.jpg"/><Relationship Id="rId15" Type="http://schemas.openxmlformats.org/officeDocument/2006/relationships/image" Target="../media/000130000002000080_11373.png"/><Relationship Id="rId16" Type="http://schemas.openxmlformats.org/officeDocument/2006/relationships/image" Target="../media/000130000002000100_11374.png"/><Relationship Id="rId17" Type="http://schemas.openxmlformats.org/officeDocument/2006/relationships/image" Target="../media/000130000002000120_11375.png"/><Relationship Id="rId18" Type="http://schemas.openxmlformats.org/officeDocument/2006/relationships/image" Target="../media/000130000001451000_11376.jpg"/><Relationship Id="rId19" Type="http://schemas.openxmlformats.org/officeDocument/2006/relationships/image" Target="../media/000130000001451100_11377.jpg"/><Relationship Id="rId20" Type="http://schemas.openxmlformats.org/officeDocument/2006/relationships/image" Target="../media/gazovyy_vodonagrevatel_neva_46101378.jpg"/><Relationship Id="rId21" Type="http://schemas.openxmlformats.org/officeDocument/2006/relationships/image" Target="../media/gazovyy_vodonagrevatel_volna_jsd_20_turbo1379.jpg"/><Relationship Id="rId22" Type="http://schemas.openxmlformats.org/officeDocument/2006/relationships/image" Target="../media/VPG_MASTER41380.png"/><Relationship Id="rId23" Type="http://schemas.openxmlformats.org/officeDocument/2006/relationships/image" Target="../media/gazovyy_vodonagrevatel_ladogaz_vpg_10e1381.jpg"/><Relationship Id="rId24" Type="http://schemas.openxmlformats.org/officeDocument/2006/relationships/image" Target="../media/000130000004001100_11382.jpg"/><Relationship Id="rId25" Type="http://schemas.openxmlformats.org/officeDocument/2006/relationships/image" Target="../media/000130000004001110_11383.jpg"/><Relationship Id="rId26" Type="http://schemas.openxmlformats.org/officeDocument/2006/relationships/image" Target="../media/000130000004001400_11384.jpg"/><Relationship Id="rId27" Type="http://schemas.openxmlformats.org/officeDocument/2006/relationships/image" Target="../media/elektricheskiy_vodonagrevatel_deluxe_w120vh1_sukhoy_ten1385.jpg"/><Relationship Id="rId28" Type="http://schemas.openxmlformats.org/officeDocument/2006/relationships/image" Target="../media/elektricheskiy_vodonagrevatel_deluxe_w50vh1_sukhoy_ten1386.jpg"/><Relationship Id="rId29" Type="http://schemas.openxmlformats.org/officeDocument/2006/relationships/image" Target="../media/000130000004001120_11387.jpg"/><Relationship Id="rId30" Type="http://schemas.openxmlformats.org/officeDocument/2006/relationships/image" Target="../media/elektricheskiy_vodonagrevatel_atmor_tar_31388.jpg"/><Relationship Id="rId31" Type="http://schemas.openxmlformats.org/officeDocument/2006/relationships/image" Target="../media/gazovyy_vodonagrevatel_electrolux_gwh_10_high_perfomance_eso1389.jpg"/><Relationship Id="rId32" Type="http://schemas.openxmlformats.org/officeDocument/2006/relationships/image" Target="../media/gazovyy_vodonagrevatel_immergas_julius_star_11_pr_pezo_3_0275261390.jpg"/><Relationship Id="rId33" Type="http://schemas.openxmlformats.org/officeDocument/2006/relationships/image" Target="../media/gazovyy_vodonagrevatel_immergas_julius_star_11_er_3_0275251391.png"/><Relationship Id="rId34" Type="http://schemas.openxmlformats.org/officeDocument/2006/relationships/image" Target="../media/000150000000060000_11392.jpg"/><Relationship Id="rId35" Type="http://schemas.openxmlformats.org/officeDocument/2006/relationships/image" Target="../media/000150000000060030_11393.jpg"/><Relationship Id="rId36" Type="http://schemas.openxmlformats.org/officeDocument/2006/relationships/image" Target="../media/gazovyy_vodonagrevatel_lemaks_20m1394.jpg"/><Relationship Id="rId37" Type="http://schemas.openxmlformats.org/officeDocument/2006/relationships/image" Target="../media/000150000002000088_11395.jpg"/><Relationship Id="rId38" Type="http://schemas.openxmlformats.org/officeDocument/2006/relationships/image" Target="../media/000150000002000089_11396.jpg"/><Relationship Id="rId39" Type="http://schemas.openxmlformats.org/officeDocument/2006/relationships/image" Target="../media/elektricheskiy_vodonagrevatel_royal_clima_rwh_a80_fe_alfa1397.jpg"/><Relationship Id="rId40" Type="http://schemas.openxmlformats.org/officeDocument/2006/relationships/image" Target="../media/gazovyy_vodonagrevatel_vpg_10s_vilterm1398.jpg"/><Relationship Id="rId41" Type="http://schemas.openxmlformats.org/officeDocument/2006/relationships/image" Target="../media/gazovyy_vodonagrevatel_vpg_11s_vilterm1399.jpg"/><Relationship Id="rId42" Type="http://schemas.openxmlformats.org/officeDocument/2006/relationships/image" Target="../media/gazovyy_vodonagrevatel_vpg_13s_vilterm1400.jpg"/><Relationship Id="rId43" Type="http://schemas.openxmlformats.org/officeDocument/2006/relationships/image" Target="../media/elektricheskiy_vodonagrevatel_royal_clima_rwh_om30_re_omega1401.jpg"/><Relationship Id="rId44" Type="http://schemas.openxmlformats.org/officeDocument/2006/relationships/image" Target="../media/elektricheskiy_vodonagrevatel_royal_clima_rwh_om50_re_omega1402.jpg"/><Relationship Id="rId45" Type="http://schemas.openxmlformats.org/officeDocument/2006/relationships/image" Target="../media/elektricheskiy_vodonagrevatel_royal_clima_rwh_om80_re_omega1403.jpg"/><Relationship Id="rId46" Type="http://schemas.openxmlformats.org/officeDocument/2006/relationships/image" Target="../media/boyler_kosvennogo_nagreva_ferroli_ecounit_f100_1c1404.jpg"/><Relationship Id="rId47" Type="http://schemas.openxmlformats.org/officeDocument/2006/relationships/image" Target="../media/boyler_kosvennogo_nagreva_ferroli_ecounit_f150_1c1405.jpg"/><Relationship Id="rId48" Type="http://schemas.openxmlformats.org/officeDocument/2006/relationships/image" Target="../media/boyler_kosvennogo_nagreva_ferroli_ecounit_f200_1c1406.jpg"/><Relationship Id="rId49" Type="http://schemas.openxmlformats.org/officeDocument/2006/relationships/image" Target="../media/000150000011103000_11407.jpg"/><Relationship Id="rId50" Type="http://schemas.openxmlformats.org/officeDocument/2006/relationships/image" Target="../media/000130000009000240_11408.jpg"/><Relationship Id="rId51" Type="http://schemas.openxmlformats.org/officeDocument/2006/relationships/image" Target="../media/000150000011110080_11409.jpg"/><Relationship Id="rId52" Type="http://schemas.openxmlformats.org/officeDocument/2006/relationships/image" Target="../media/000150000011110100_11410.jpg"/><Relationship Id="rId53" Type="http://schemas.openxmlformats.org/officeDocument/2006/relationships/image" Target="../media/elektricheskiy_vodonagrevatel_royal_clima_delta_rwh_d10_fe_nizhnie_vykhody1411.jpg"/><Relationship Id="rId54" Type="http://schemas.openxmlformats.org/officeDocument/2006/relationships/image" Target="../media/elektricheskiy_vodonagrevatel_royal_clima_delta_rwh_d10_feu_verkhnie_vykhody1412.jpg"/><Relationship Id="rId55" Type="http://schemas.openxmlformats.org/officeDocument/2006/relationships/image" Target="../media/elektricheskiy_vodonagrevatel_royal_clima_delta_rwh_d15_fe_nizhnie_vykhody1413.jpg"/><Relationship Id="rId56" Type="http://schemas.openxmlformats.org/officeDocument/2006/relationships/image" Target="../media/elektricheskiy_vodonagrevatel_royal_clima_delta_rwh_d15_feu_verkhnie_vykhody1414.jpg"/><Relationship Id="rId57" Type="http://schemas.openxmlformats.org/officeDocument/2006/relationships/image" Target="../media/vodonagrevatel_vpg_s11_vilterm_serebro1415.jpg"/><Relationship Id="rId58" Type="http://schemas.openxmlformats.org/officeDocument/2006/relationships/image" Target="../media/gazovyy_vodonagrevatel_vpg_s10_vilterm_serebro1416.jpg"/><Relationship Id="rId59" Type="http://schemas.openxmlformats.org/officeDocument/2006/relationships/image" Target="../media/gazovyy_vodonagrevatel_verona_11d_ferroli1417.jpg"/><Relationship Id="rId60" Type="http://schemas.openxmlformats.org/officeDocument/2006/relationships/image" Target="../media/gazovyy_vodonagrevatel_vpg_s13_vilterm_serebro1418.jpg"/><Relationship Id="rId61" Type="http://schemas.openxmlformats.org/officeDocument/2006/relationships/image" Target="../media/gazovyy_vodonagrevatel_siberia_dream_11_pezorozzhig1419.png"/><Relationship Id="rId62" Type="http://schemas.openxmlformats.org/officeDocument/2006/relationships/image" Target="../media/gazovyy_vodonagrevatel_siberia_dream_11i1420.jpg"/><Relationship Id="rId63" Type="http://schemas.openxmlformats.org/officeDocument/2006/relationships/image" Target="../media/gazovyy_vodonagrevatel_siberia_dream_14_pezorozzhig1421.jpg"/><Relationship Id="rId64" Type="http://schemas.openxmlformats.org/officeDocument/2006/relationships/image" Target="../media/gazovyy_vodonagrevatel_siberia_dream_14i1422.jpg"/><Relationship Id="rId65" Type="http://schemas.openxmlformats.org/officeDocument/2006/relationships/image" Target="../media/vodonagrevatel_royal_slima_rwh_fs7_ceu_verkhnie_vykhody1423.png"/><Relationship Id="rId66" Type="http://schemas.openxmlformats.org/officeDocument/2006/relationships/image" Target="../media/elektricheskiy_vodonagrevatel_royal_clima_sigma_rwh_sg301424.jpg"/><Relationship Id="rId67" Type="http://schemas.openxmlformats.org/officeDocument/2006/relationships/image" Target="../media/000150000000060160_11425.jpg"/><Relationship Id="rId68" Type="http://schemas.openxmlformats.org/officeDocument/2006/relationships/image" Target="../media/gazovyy_vodonagrevatel_vpg_10s_01_ladogaz1426.png"/><Relationship Id="rId69" Type="http://schemas.openxmlformats.org/officeDocument/2006/relationships/image" Target="../media/000150000000060180_11427.jpg"/><Relationship Id="rId70" Type="http://schemas.openxmlformats.org/officeDocument/2006/relationships/image" Target="../media/000150030000078900_11428.jpg"/><Relationship Id="rId71" Type="http://schemas.openxmlformats.org/officeDocument/2006/relationships/image" Target="../media/000150030000078800_11429.jpg"/><Relationship Id="rId72" Type="http://schemas.openxmlformats.org/officeDocument/2006/relationships/image" Target="../media/000150000000060190_11430.jpg"/><Relationship Id="rId73" Type="http://schemas.openxmlformats.org/officeDocument/2006/relationships/image" Target="../media/gazovyy_vodonagrevatel_vpg_s10_vilterm_tsvet_chyernyy1431.jpg"/><Relationship Id="rId74" Type="http://schemas.openxmlformats.org/officeDocument/2006/relationships/image" Target="../media/000150000000200310_11432.jpg"/><Relationship Id="rId75" Type="http://schemas.openxmlformats.org/officeDocument/2006/relationships/image" Target="../media/000150000000200305_11433.jpg"/><Relationship Id="rId76" Type="http://schemas.openxmlformats.org/officeDocument/2006/relationships/image" Target="../media/vodonagrevatel_kombinirovannyy_pto_120v_ferroli1434.jpg"/><Relationship Id="rId77" Type="http://schemas.openxmlformats.org/officeDocument/2006/relationships/image" Target="../media/000150000002001030_11435.jpg"/><Relationship Id="rId78" Type="http://schemas.openxmlformats.org/officeDocument/2006/relationships/image" Target="../media/000150000002001050_11436.jpg"/><Relationship Id="rId79" Type="http://schemas.openxmlformats.org/officeDocument/2006/relationships/image" Target="../media/000150000002001080_11437.jpg"/><Relationship Id="rId80" Type="http://schemas.openxmlformats.org/officeDocument/2006/relationships/image" Target="../media/000150000000061080_11438.jpg"/><Relationship Id="rId81" Type="http://schemas.openxmlformats.org/officeDocument/2006/relationships/image" Target="../media/000150000000061100_11439.jpg"/><Relationship Id="rId82" Type="http://schemas.openxmlformats.org/officeDocument/2006/relationships/image" Target="../media/000150000002000200_11440.jpg"/><Relationship Id="rId83" Type="http://schemas.openxmlformats.org/officeDocument/2006/relationships/image" Target="../media/000150000000061030_11441.jpg"/><Relationship Id="rId84" Type="http://schemas.openxmlformats.org/officeDocument/2006/relationships/image" Target="../media/000150000000061050_11442.jpg"/><Relationship Id="rId85" Type="http://schemas.openxmlformats.org/officeDocument/2006/relationships/image" Target="../media/elektricheskiy_protochnyy_vodonagrevatel_thermex_urban_combi_65001443.png"/><Relationship Id="rId86" Type="http://schemas.openxmlformats.org/officeDocument/2006/relationships/image" Target="../media/000150000002000087_11444.jpg"/><Relationship Id="rId87" Type="http://schemas.openxmlformats.org/officeDocument/2006/relationships/image" Target="../media/000150000002000210_11445.jpg"/><Relationship Id="rId88" Type="http://schemas.openxmlformats.org/officeDocument/2006/relationships/image" Target="../media/000150000002000005_11446.jpg"/><Relationship Id="rId89" Type="http://schemas.openxmlformats.org/officeDocument/2006/relationships/image" Target="../media/000150000002000010_11447.jpg"/><Relationship Id="rId90" Type="http://schemas.openxmlformats.org/officeDocument/2006/relationships/image" Target="../media/000150000002000035_11448.jpg"/><Relationship Id="rId91" Type="http://schemas.openxmlformats.org/officeDocument/2006/relationships/image" Target="../media/gazovyy_vodonagrevatel_ladogaz_vpg_13pl1449.jpg"/><Relationship Id="rId92" Type="http://schemas.openxmlformats.org/officeDocument/2006/relationships/image" Target="../media/000150000000077920_11450.jpg"/><Relationship Id="rId93" Type="http://schemas.openxmlformats.org/officeDocument/2006/relationships/image" Target="../media/000130000001600100_11451.jpg"/><Relationship Id="rId94" Type="http://schemas.openxmlformats.org/officeDocument/2006/relationships/image" Target="../media/000130000001600101_11452.jpg"/><Relationship Id="rId95" Type="http://schemas.openxmlformats.org/officeDocument/2006/relationships/image" Target="../media/000130000001600140_11453.jpg"/><Relationship Id="rId96" Type="http://schemas.openxmlformats.org/officeDocument/2006/relationships/image" Target="../media/000150000011101501_11454.jpg"/><Relationship Id="rId97" Type="http://schemas.openxmlformats.org/officeDocument/2006/relationships/image" Target="../media/000150000011102001_11455.jpg"/><Relationship Id="rId98" Type="http://schemas.openxmlformats.org/officeDocument/2006/relationships/image" Target="../media/000150000011103001_11456.jpg"/><Relationship Id="rId99" Type="http://schemas.openxmlformats.org/officeDocument/2006/relationships/image" Target="../media/000150000011101001_11457.jpg"/><Relationship Id="rId100" Type="http://schemas.openxmlformats.org/officeDocument/2006/relationships/image" Target="../media/000130000001600120_11458.jpg"/><Relationship Id="rId101" Type="http://schemas.openxmlformats.org/officeDocument/2006/relationships/image" Target="../media/000130000001601110_11459.jpg"/><Relationship Id="rId102" Type="http://schemas.openxmlformats.org/officeDocument/2006/relationships/image" Target="../media/000130000001602110_11460.jpg"/><Relationship Id="rId103" Type="http://schemas.openxmlformats.org/officeDocument/2006/relationships/image" Target="../media/000130000001601111_11461.jpg"/><Relationship Id="rId104" Type="http://schemas.openxmlformats.org/officeDocument/2006/relationships/image" Target="../media/000130000010000118_11462.jpg"/><Relationship Id="rId105" Type="http://schemas.openxmlformats.org/officeDocument/2006/relationships/image" Target="../media/000150000002000220_11463.jpg"/><Relationship Id="rId106" Type="http://schemas.openxmlformats.org/officeDocument/2006/relationships/image" Target="../media/000150000002000230_11464.jpg"/><Relationship Id="rId107" Type="http://schemas.openxmlformats.org/officeDocument/2006/relationships/image" Target="../media/000150000002000250_11465.jpg"/><Relationship Id="rId108" Type="http://schemas.openxmlformats.org/officeDocument/2006/relationships/image" Target="../media/000150000002000260_11466.jpg"/><Relationship Id="rId109" Type="http://schemas.openxmlformats.org/officeDocument/2006/relationships/image" Target="../media/000150000002000270_11467.jpg"/><Relationship Id="rId110" Type="http://schemas.openxmlformats.org/officeDocument/2006/relationships/image" Target="../media/000130000010000148_11468.jpg"/><Relationship Id="rId111" Type="http://schemas.openxmlformats.org/officeDocument/2006/relationships/image" Target="../media/000150020000080015_11469.jpg"/><Relationship Id="rId112" Type="http://schemas.openxmlformats.org/officeDocument/2006/relationships/image" Target="../media/000150020000080020_1147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Электрический водонагреватель DeLuxe W50V1" descr="0169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Электрический водонагреватель DeLuxe W80V1" descr="0169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Электрический водонагреватель DeLuxe W100V1" descr="0169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Электрический водонагреватель 3W80VH1 DeLuxe" descr="0238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Электрический водонагреватель DeLuxe W80VH1 сухой ТЭН" descr="0265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Электрический водонагреватель DeLuxe W100VH1 сухой ТЭН" descr="0266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Электрический водонагреватель DeLuxe 3W80V1 Slim" descr="0296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Электрический водонагреватель DeLuxe W120V" descr="0374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Электрический водонагреватель DeLuxe 5W40V1" descr="0436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Электрический водонагреватель DeLuxe 3W30V1 Slim" descr="0999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Электрический водонагреватель DeLuxe 3W40V1 Slim" descr="0999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Электрический водонагреватель DeLuxe 3W50V1 Slim" descr="0999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Электрический водонагреватель DeLuxe 3W60V1 Slim" descr="0999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Газовый водонагреватель ВПГ-8 ВЕСТ" descr="1758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Газовый водонагреватель ВПГ-10 ВЕСТ" descr="1758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Газовый водонагреватель ВПГ-12 ВЕСТ" descr="1758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Газовый водонагреватель НЕВА-4510" descr="1766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Газовый водонагреватель НЕВА-4511" descr="1766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Газовый водонагреватель НЕВА-4610" descr="17687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Газовый водонагреватель Волна JSD-20 турбо" descr="1776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Газовый водонагреватель МАСТЕР ВПГ-10М с индикатором" descr="1798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Газовый водонагреватель Ладогаз ВПГ-10Е" descr="1820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Газовый водонагреватель Ладогаз ВПГ-11PL" descr="18211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Газовый водонагреватель Ладогаз ВПГ-11PL-01" descr="18212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Газовый водонагреватель Ладогаз ВПГ-14FD" descr="1821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Электрический водонагреватель DeLuxe W120VH1 сухой ТЭН" descr="1831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Электрический водонагреватель DeLuxe W50VH1 сухой ТЭН" descr="1831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Газовый водонагреватель Ладогаз ВПГ-11ED-01" descr="19240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Электрический проточный водонагреватель Atmor ТАР 3" descr="19601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Газовый водонагреватель Electrolux GWH 10 High Perfomance Есо" descr="20747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Газовый водонагреватель IMMERGAS Julius Star 11 PR пьезо 3.027526" descr="21024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Газовый водонагреватель IMMERGAS Julius Star 11 ER 3.027525" descr="21025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Электрический водонагреватель Royal Clima TinoSS RWH-TS10-RS нижние выходы" descr="25594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Электрический водонагреватель Royal Clima TinoSS RWH-TS15-RSU верхние выходы" descr="25597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Газовый водонагреватель Лемакс 20М" descr="25659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Электрический водонагреватель Thermex Titanium Heat 50V" descr="2575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Электрический водонагреватель Thermex Titanium Heat 80V" descr="2575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Электрический водонагреватель Royal Clima RWH-A80-FE ALFA" descr="25785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Газовый водонагреватель ВПГ 10S VilTerm" descr="25925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Газовый водонагреватель ВПГ 11S VilTerm" descr="25926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Газовый водонагреватель ВПГ 13S VilTerm" descr="25927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Электрический водонагреватель Royal Clima RWH-OM30-RE Omega" descr="25952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Электрический водонагреватель Royal Clima RWH-OM50-RE Omega" descr="25953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Электрический водонагреватель Royal Clima RWH-OM80-RE Omega" descr="25954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Бойлер косвенного нагрева Ferroli EcoUnit F100 1C" descr="26212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Бойлер косвенного нагрева Ferroli EcoUnit F150 1C" descr="26213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Бойлер косвенного нагрева Ferroli Ecounit F200 1C" descr="26214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Бойлер косвенного нагрева Ferroli EcoUnit F300 1C" descr="26215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Газовый водонагреватель Лемакс Classic 20" descr="26434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Водонагреватель комбинированный PTO 80V Ferroli" descr="27351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Водонагреватель комбинированный PTO 100V Ferroli" descr="27352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Электрический водонагреватель Royal Clima Delta RWH-D10-FE нижние выходы" descr="27837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Электрический водонагреватель Royal Clima Delta RWH-D10-FEU верхние выходы" descr="27838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Электрический водонагреватель Royal Clima Delta RWH-D15-FE нижние выходы" descr="27839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Электрический водонагреватель Royal Clima Delta RWH-D15-FEU верхние выходы" descr="27840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Газовый водонагреватель ВПГ S11 VilTerm серебро" descr="28029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Газовый водонагреватель ВПГ S10 VilTerm серебро" descr="28386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Газовый водонагреватель VERONA 11D FERROLI" descr="28502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Газовый водонагреватель ВПГ S13 VilTerm серебро" descr="28527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Газовый водонагреватель Siberia Dream 11 пьезорозжиг" descr="28705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Газовый водонагреватель Siberia Dream 11i" descr="28706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Газовый водонагреватель Siberia Dream 14 пьезорозжиг" descr="28707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Газовый водонагреватель Siberia Dream 14i" descr="28708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Водонагреватель Royal Сlima RWH-FS7-CEU верхние выходы" descr="29444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Электрический водонагреватель Royal Clima SIGMA RWH-SG30" descr="29647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Электрический водонагреватель Royal Clima SIGMA RWH-SG50" descr="29648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Газовый водонагреватель Ладогаз ВПГ 10S-01" descr="29702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Электрический водонагреватель Royal Clima SIGMA RWH-SG80-FS" descr="29933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Электрический водонагреватель 3W60VH1 DeLuxe" descr="30174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Электрический водонагреватель 3W50VH1 DeLuxe" descr="30175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Электрический водонагреватель Royal Clima SIGMA RWH-SG100-FS" descr="30267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Газовый водонагреватель ВПГ S10 VilTerm цвет черный" descr="30280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Электрический проточный водонагреватель Thermex City 6500" descr="30973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Электрический проточный водонагреватель Thermex ETALON Plus 4500" descr="31011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Водонагреватель комбинированный PTO 120V Ferroli" descr="31107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Электрический водонагреватель EDISSON ES 30V" descr="31254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Электрический водонагреватель EDISSON ER 50V" descr="31255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Электрический водонагреватель EDISSON ER 80V" descr="31256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Электрический водонагреватель Royal Clima RWH-SGD80-FS нержавейка" descr="31530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Электрический водонагреватель Royal RWH-SGD100-FS нержавейка" descr="31580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Электрический водонагреватель Thermex Ceramik 30V" descr="31693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Электрический водонагреватель Royal RWH-SGD30-FS нержавейка" descr="31712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Электрический водонагреватель Royal RWH-SGD50-FS нержавейка" descr="31713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Электрический проточный водонагреватель Thermex Urban Combi 6500" descr="31865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Электрический водонагреватель Thermex Titanium Heat 30V" descr="32041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Электрический водонагреватель Thermex Ceramik 50V" descr="32042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Электрический водонагреватель МК 30V Thermex" descr="33269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Электрический водонагреватель МК 50V Thermex" descr="33270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Электрический водонагреватель МS 50V Pro Thermex" descr="33271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Газовый водонагреватель Ладогаз ВПГ-13PL" descr="33467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Электрический проточный водонагреватель Thermex RIO 3000" descr="33477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Газовый водонагреватель Royal Thermo GWH 10 Inflame" descr="33678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Газовый водонагреватель Royal Thermo GWH 10 Inflame Grafit" descr="33679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Газовый водонагреватель Royal Thermo GWH 14 Inflame" descr="33680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Бойлер косвенного нагрева Ferroli EcoUnit N 150 1C" descr="33690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Бойлер косвенного нагрева Ferroli EcoUnit N 200 1C" descr="33691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Бойлер косвенного нагрева Ferroli EcoUnit N 300 1C" descr="33692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Бойлер косвенного нагрева Ferroli EcoUnit N 100 1C" descr="33693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Газовый водонагреватель Royal Thermo GWH 12 Inflame" descr="33694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Газовый водонагреватель Royal Thermo GWH 11 Royce White" descr="33695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Газовый водонагреватель Royal Thermo GWH 11 Piezo Pro" descr="33696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Газовый водонагреватель Royal Thermo GWH 11 Royce Grafit" descr="33925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Газовый водонагреватель ВПГ Е11 VilTerm" descr="33926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Электрический водонагреватель Thermex Mirror 30V" descr="33943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Электрический водонагреватель Thermex Mirror 50V" descr="33944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119</xdr:row>
      <xdr:rowOff>95250</xdr:rowOff>
    </xdr:from>
    <xdr:ext cx="1238250" cy="1238250"/>
    <xdr:pic>
      <xdr:nvPicPr>
        <xdr:cNvPr id="107" name="Электрический водонагреватель ETERNA-FS30 нержавеющий плоский" descr="34001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120</xdr:row>
      <xdr:rowOff>95250</xdr:rowOff>
    </xdr:from>
    <xdr:ext cx="1238250" cy="1238250"/>
    <xdr:pic>
      <xdr:nvPicPr>
        <xdr:cNvPr id="108" name="Электрический водонагреватель ETERNA FS-50 нержавеющий плоский" descr="34002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121</xdr:row>
      <xdr:rowOff>95250</xdr:rowOff>
    </xdr:from>
    <xdr:ext cx="1238250" cy="1238250"/>
    <xdr:pic>
      <xdr:nvPicPr>
        <xdr:cNvPr id="109" name="Электрический водонагреватель ETERNA FS-80 нержавеющий плоский" descr="34003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122</xdr:row>
      <xdr:rowOff>95250</xdr:rowOff>
    </xdr:from>
    <xdr:ext cx="1238250" cy="1238250"/>
    <xdr:pic>
      <xdr:nvPicPr>
        <xdr:cNvPr id="110" name="Газовый водонагреватель ВПГ Е14 VilTerm" descr="34095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123</xdr:row>
      <xdr:rowOff>95250</xdr:rowOff>
    </xdr:from>
    <xdr:ext cx="1238250" cy="1238250"/>
    <xdr:pic>
      <xdr:nvPicPr>
        <xdr:cNvPr id="111" name="Бойлер косвенного нагрева Premium-150 серый" descr="34190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124</xdr:row>
      <xdr:rowOff>95250</xdr:rowOff>
    </xdr:from>
    <xdr:ext cx="1238250" cy="1238250"/>
    <xdr:pic>
      <xdr:nvPicPr>
        <xdr:cNvPr id="112" name="Бойлер косвенного нагрева Premium-200 серый" descr="34191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25"/>
  <sheetViews>
    <sheetView tabSelected="1" workbookViewId="0" showGridLines="true" showRowColHeaders="1">
      <selection activeCell="A13" sqref="A13:D125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"01690"</f>
        <v>01690</v>
      </c>
      <c r="C15" s="11" t="s">
        <v>13</v>
      </c>
      <c r="D15" s="12">
        <v>10721.0</v>
      </c>
    </row>
    <row r="16" spans="1:4" customHeight="1" ht="130">
      <c r="A16"/>
      <c r="B16" s="10" t="str">
        <f>"01691"</f>
        <v>01691</v>
      </c>
      <c r="C16" s="11" t="s">
        <v>14</v>
      </c>
      <c r="D16" s="12">
        <v>11936.0</v>
      </c>
    </row>
    <row r="17" spans="1:4" customHeight="1" ht="130">
      <c r="A17"/>
      <c r="B17" s="10" t="str">
        <f>"01692"</f>
        <v>01692</v>
      </c>
      <c r="C17" s="11" t="s">
        <v>15</v>
      </c>
      <c r="D17" s="12">
        <v>13167.0</v>
      </c>
    </row>
    <row r="18" spans="1:4" customHeight="1" ht="130">
      <c r="A18"/>
      <c r="B18" s="10" t="str">
        <f>"02384"</f>
        <v>02384</v>
      </c>
      <c r="C18" s="11" t="s">
        <v>16</v>
      </c>
      <c r="D18" s="12">
        <v>15845.0</v>
      </c>
    </row>
    <row r="19" spans="1:4" customHeight="1" ht="130">
      <c r="A19"/>
      <c r="B19" s="10" t="str">
        <f>"02652"</f>
        <v>02652</v>
      </c>
      <c r="C19" s="11" t="s">
        <v>17</v>
      </c>
      <c r="D19" s="12">
        <v>14552.0</v>
      </c>
    </row>
    <row r="20" spans="1:4" customHeight="1" ht="130">
      <c r="A20"/>
      <c r="B20" s="10" t="str">
        <f>"02666"</f>
        <v>02666</v>
      </c>
      <c r="C20" s="11" t="s">
        <v>18</v>
      </c>
      <c r="D20" s="12">
        <v>15981.0</v>
      </c>
    </row>
    <row r="21" spans="1:4" customHeight="1" ht="130">
      <c r="A21"/>
      <c r="B21" s="10" t="str">
        <f>"02960"</f>
        <v>02960</v>
      </c>
      <c r="C21" s="11" t="s">
        <v>19</v>
      </c>
      <c r="D21" s="12">
        <v>12432.0</v>
      </c>
    </row>
    <row r="22" spans="1:4" customHeight="1" ht="130">
      <c r="A22"/>
      <c r="B22" s="10" t="str">
        <f>"03749"</f>
        <v>03749</v>
      </c>
      <c r="C22" s="11" t="s">
        <v>20</v>
      </c>
      <c r="D22" s="12">
        <v>13917.0</v>
      </c>
    </row>
    <row r="23" spans="1:4" customHeight="1" ht="130">
      <c r="A23"/>
      <c r="B23" s="10" t="str">
        <f>"04360"</f>
        <v>04360</v>
      </c>
      <c r="C23" s="11" t="s">
        <v>21</v>
      </c>
      <c r="D23" s="12">
        <v>14757.0</v>
      </c>
    </row>
    <row r="24" spans="1:4" customHeight="1" ht="130">
      <c r="A24"/>
      <c r="B24" s="10" t="str">
        <f>"09995"</f>
        <v>09995</v>
      </c>
      <c r="C24" s="11" t="s">
        <v>22</v>
      </c>
      <c r="D24" s="12">
        <v>10005.0</v>
      </c>
    </row>
    <row r="25" spans="1:4" customHeight="1" ht="130">
      <c r="A25"/>
      <c r="B25" s="10" t="str">
        <f>"09996"</f>
        <v>09996</v>
      </c>
      <c r="C25" s="11" t="s">
        <v>23</v>
      </c>
      <c r="D25" s="12">
        <v>10532.0</v>
      </c>
    </row>
    <row r="26" spans="1:4" customHeight="1" ht="130">
      <c r="A26"/>
      <c r="B26" s="10" t="str">
        <f>"09997"</f>
        <v>09997</v>
      </c>
      <c r="C26" s="11" t="s">
        <v>24</v>
      </c>
      <c r="D26" s="12">
        <v>10829.0</v>
      </c>
    </row>
    <row r="27" spans="1:4" customHeight="1" ht="130">
      <c r="A27"/>
      <c r="B27" s="10" t="str">
        <f>"09998"</f>
        <v>09998</v>
      </c>
      <c r="C27" s="11" t="s">
        <v>25</v>
      </c>
      <c r="D27" s="12">
        <v>11537.0</v>
      </c>
    </row>
    <row r="28" spans="1:4" customHeight="1" ht="130">
      <c r="A28"/>
      <c r="B28" s="10" t="str">
        <f>"17582"</f>
        <v>17582</v>
      </c>
      <c r="C28" s="11" t="s">
        <v>26</v>
      </c>
      <c r="D28" s="12">
        <v>8900.0</v>
      </c>
    </row>
    <row r="29" spans="1:4" customHeight="1" ht="130">
      <c r="A29"/>
      <c r="B29" s="10" t="str">
        <f>"17583"</f>
        <v>17583</v>
      </c>
      <c r="C29" s="11" t="s">
        <v>27</v>
      </c>
      <c r="D29" s="12">
        <v>10900.0</v>
      </c>
    </row>
    <row r="30" spans="1:4" customHeight="1" ht="130">
      <c r="A30"/>
      <c r="B30" s="10" t="str">
        <f>"17584"</f>
        <v>17584</v>
      </c>
      <c r="C30" s="11" t="s">
        <v>28</v>
      </c>
      <c r="D30" s="12">
        <v>12900.0</v>
      </c>
    </row>
    <row r="31" spans="1:4" customHeight="1" ht="130">
      <c r="A31"/>
      <c r="B31" s="10" t="str">
        <f>"17664"</f>
        <v>17664</v>
      </c>
      <c r="C31" s="11" t="s">
        <v>29</v>
      </c>
      <c r="D31" s="12">
        <v>14500.0</v>
      </c>
    </row>
    <row r="32" spans="1:4" customHeight="1" ht="130">
      <c r="A32"/>
      <c r="B32" s="10" t="str">
        <f>"17666"</f>
        <v>17666</v>
      </c>
      <c r="C32" s="11" t="s">
        <v>30</v>
      </c>
      <c r="D32" s="12">
        <v>15900.0</v>
      </c>
    </row>
    <row r="33" spans="1:4" customHeight="1" ht="130">
      <c r="A33"/>
      <c r="B33" s="10" t="str">
        <f>"17687"</f>
        <v>17687</v>
      </c>
      <c r="C33" s="11" t="s">
        <v>31</v>
      </c>
      <c r="D33" s="12">
        <v>12500.0</v>
      </c>
    </row>
    <row r="34" spans="1:4" customHeight="1" ht="130">
      <c r="A34"/>
      <c r="B34" s="10" t="str">
        <f>"17760"</f>
        <v>17760</v>
      </c>
      <c r="C34" s="11" t="s">
        <v>32</v>
      </c>
      <c r="D34" s="12">
        <v>14600.0</v>
      </c>
    </row>
    <row r="35" spans="1:4" customHeight="1" ht="130">
      <c r="A35"/>
      <c r="B35" s="10" t="str">
        <f>"17980"</f>
        <v>17980</v>
      </c>
      <c r="C35" s="11" t="s">
        <v>33</v>
      </c>
      <c r="D35" s="12">
        <v>9900.0</v>
      </c>
    </row>
    <row r="36" spans="1:4" customHeight="1" ht="130">
      <c r="A36"/>
      <c r="B36" s="10" t="str">
        <f>"18209"</f>
        <v>18209</v>
      </c>
      <c r="C36" s="11" t="s">
        <v>34</v>
      </c>
      <c r="D36" s="12">
        <v>15250.0</v>
      </c>
    </row>
    <row r="37" spans="1:4" customHeight="1" ht="130">
      <c r="A37"/>
      <c r="B37" s="10" t="str">
        <f>"18211"</f>
        <v>18211</v>
      </c>
      <c r="C37" s="11" t="s">
        <v>35</v>
      </c>
      <c r="D37" s="12">
        <v>17375.0</v>
      </c>
    </row>
    <row r="38" spans="1:4" customHeight="1" ht="130">
      <c r="A38"/>
      <c r="B38" s="10" t="str">
        <f>"18212"</f>
        <v>18212</v>
      </c>
      <c r="C38" s="11" t="s">
        <v>36</v>
      </c>
      <c r="D38" s="12">
        <v>18125.0</v>
      </c>
    </row>
    <row r="39" spans="1:4" customHeight="1" ht="130">
      <c r="A39"/>
      <c r="B39" s="10" t="str">
        <f>"18213"</f>
        <v>18213</v>
      </c>
      <c r="C39" s="11" t="s">
        <v>37</v>
      </c>
      <c r="D39" s="12">
        <v>22125.0</v>
      </c>
    </row>
    <row r="40" spans="1:4" customHeight="1" ht="130">
      <c r="A40"/>
      <c r="B40" s="10" t="str">
        <f>"18311"</f>
        <v>18311</v>
      </c>
      <c r="C40" s="11" t="s">
        <v>38</v>
      </c>
      <c r="D40" s="12">
        <v>16691.0</v>
      </c>
    </row>
    <row r="41" spans="1:4" customHeight="1" ht="130">
      <c r="A41"/>
      <c r="B41" s="10" t="str">
        <f>"18313"</f>
        <v>18313</v>
      </c>
      <c r="C41" s="11" t="s">
        <v>39</v>
      </c>
      <c r="D41" s="12">
        <v>13494.0</v>
      </c>
    </row>
    <row r="42" spans="1:4" customHeight="1" ht="130">
      <c r="A42"/>
      <c r="B42" s="10" t="str">
        <f>"19240"</f>
        <v>19240</v>
      </c>
      <c r="C42" s="11" t="s">
        <v>40</v>
      </c>
      <c r="D42" s="12">
        <v>14625.0</v>
      </c>
    </row>
    <row r="43" spans="1:4" customHeight="1" ht="130">
      <c r="A43"/>
      <c r="B43" s="10" t="str">
        <f>"19601"</f>
        <v>19601</v>
      </c>
      <c r="C43" s="11" t="s">
        <v>41</v>
      </c>
      <c r="D43" s="12">
        <v>1990.0</v>
      </c>
    </row>
    <row r="44" spans="1:4" customHeight="1" ht="130">
      <c r="A44"/>
      <c r="B44" s="10" t="str">
        <f>"20747"</f>
        <v>20747</v>
      </c>
      <c r="C44" s="11" t="s">
        <v>42</v>
      </c>
      <c r="D44" s="12">
        <v>14000.0</v>
      </c>
    </row>
    <row r="45" spans="1:4" customHeight="1" ht="130">
      <c r="A45"/>
      <c r="B45" s="10" t="str">
        <f>"21024"</f>
        <v>21024</v>
      </c>
      <c r="C45" s="11" t="s">
        <v>43</v>
      </c>
      <c r="D45" s="12">
        <v>16615.0</v>
      </c>
    </row>
    <row r="46" spans="1:4" customHeight="1" ht="130">
      <c r="A46"/>
      <c r="B46" s="10" t="str">
        <f>"21025"</f>
        <v>21025</v>
      </c>
      <c r="C46" s="11" t="s">
        <v>44</v>
      </c>
      <c r="D46" s="12">
        <v>19739.0</v>
      </c>
    </row>
    <row r="47" spans="1:4" customHeight="1" ht="130">
      <c r="A47"/>
      <c r="B47" s="10" t="str">
        <f>"25594"</f>
        <v>25594</v>
      </c>
      <c r="C47" s="11" t="s">
        <v>45</v>
      </c>
      <c r="D47" s="12">
        <v>4990.0</v>
      </c>
    </row>
    <row r="48" spans="1:4" customHeight="1" ht="130">
      <c r="A48"/>
      <c r="B48" s="10" t="str">
        <f>"25597"</f>
        <v>25597</v>
      </c>
      <c r="C48" s="11" t="s">
        <v>46</v>
      </c>
      <c r="D48" s="12">
        <v>4990.0</v>
      </c>
    </row>
    <row r="49" spans="1:4" customHeight="1" ht="130">
      <c r="A49"/>
      <c r="B49" s="10" t="str">
        <f>"25659"</f>
        <v>25659</v>
      </c>
      <c r="C49" s="11" t="s">
        <v>47</v>
      </c>
      <c r="D49" s="12">
        <v>12565.0</v>
      </c>
    </row>
    <row r="50" spans="1:4" customHeight="1" ht="130">
      <c r="A50"/>
      <c r="B50" s="10" t="str">
        <f>"25753"</f>
        <v>25753</v>
      </c>
      <c r="C50" s="11" t="s">
        <v>48</v>
      </c>
      <c r="D50" s="12">
        <v>9590.0</v>
      </c>
    </row>
    <row r="51" spans="1:4" customHeight="1" ht="130">
      <c r="A51"/>
      <c r="B51" s="10" t="str">
        <f>"25754"</f>
        <v>25754</v>
      </c>
      <c r="C51" s="11" t="s">
        <v>49</v>
      </c>
      <c r="D51" s="12">
        <v>9640.0</v>
      </c>
    </row>
    <row r="52" spans="1:4" customHeight="1" ht="130">
      <c r="A52"/>
      <c r="B52" s="10" t="str">
        <f>"25785"</f>
        <v>25785</v>
      </c>
      <c r="C52" s="11" t="s">
        <v>50</v>
      </c>
      <c r="D52" s="12">
        <v>15420.0</v>
      </c>
    </row>
    <row r="53" spans="1:4" customHeight="1" ht="130">
      <c r="A53"/>
      <c r="B53" s="10" t="str">
        <f>"25925"</f>
        <v>25925</v>
      </c>
      <c r="C53" s="11" t="s">
        <v>51</v>
      </c>
      <c r="D53" s="12">
        <v>14790.0</v>
      </c>
    </row>
    <row r="54" spans="1:4" customHeight="1" ht="130">
      <c r="A54"/>
      <c r="B54" s="10" t="str">
        <f>"25926"</f>
        <v>25926</v>
      </c>
      <c r="C54" s="11" t="s">
        <v>52</v>
      </c>
      <c r="D54" s="12">
        <v>15490.0</v>
      </c>
    </row>
    <row r="55" spans="1:4" customHeight="1" ht="130">
      <c r="A55"/>
      <c r="B55" s="10" t="str">
        <f>"25927"</f>
        <v>25927</v>
      </c>
      <c r="C55" s="11" t="s">
        <v>53</v>
      </c>
      <c r="D55" s="12">
        <v>17490.0</v>
      </c>
    </row>
    <row r="56" spans="1:4" customHeight="1" ht="130">
      <c r="A56"/>
      <c r="B56" s="10" t="str">
        <f>"25952"</f>
        <v>25952</v>
      </c>
      <c r="C56" s="11" t="s">
        <v>54</v>
      </c>
      <c r="D56" s="12">
        <v>7990.0</v>
      </c>
    </row>
    <row r="57" spans="1:4" customHeight="1" ht="130">
      <c r="A57"/>
      <c r="B57" s="10" t="str">
        <f>"25953"</f>
        <v>25953</v>
      </c>
      <c r="C57" s="11" t="s">
        <v>55</v>
      </c>
      <c r="D57" s="12">
        <v>9300.0</v>
      </c>
    </row>
    <row r="58" spans="1:4" customHeight="1" ht="130">
      <c r="A58"/>
      <c r="B58" s="10" t="str">
        <f>"25954"</f>
        <v>25954</v>
      </c>
      <c r="C58" s="11" t="s">
        <v>56</v>
      </c>
      <c r="D58" s="12">
        <v>11300.0</v>
      </c>
    </row>
    <row r="59" spans="1:4" customHeight="1" ht="130">
      <c r="A59"/>
      <c r="B59" s="10" t="str">
        <f>"26212"</f>
        <v>26212</v>
      </c>
      <c r="C59" s="11" t="s">
        <v>57</v>
      </c>
      <c r="D59" s="12">
        <v>59794.0</v>
      </c>
    </row>
    <row r="60" spans="1:4" customHeight="1" ht="130">
      <c r="A60"/>
      <c r="B60" s="10" t="str">
        <f>"26213"</f>
        <v>26213</v>
      </c>
      <c r="C60" s="11" t="s">
        <v>58</v>
      </c>
      <c r="D60" s="12">
        <v>70699.0</v>
      </c>
    </row>
    <row r="61" spans="1:4" customHeight="1" ht="130">
      <c r="A61"/>
      <c r="B61" s="10" t="str">
        <f>"26214"</f>
        <v>26214</v>
      </c>
      <c r="C61" s="11" t="s">
        <v>59</v>
      </c>
      <c r="D61" s="12">
        <v>78908.0</v>
      </c>
    </row>
    <row r="62" spans="1:4" customHeight="1" ht="130">
      <c r="A62"/>
      <c r="B62" s="10" t="str">
        <f>"26215"</f>
        <v>26215</v>
      </c>
      <c r="C62" s="11" t="s">
        <v>60</v>
      </c>
      <c r="D62" s="12">
        <v>97042.0</v>
      </c>
    </row>
    <row r="63" spans="1:4" customHeight="1" ht="130">
      <c r="A63"/>
      <c r="B63" s="10" t="str">
        <f>"26434"</f>
        <v>26434</v>
      </c>
      <c r="C63" s="11" t="s">
        <v>61</v>
      </c>
      <c r="D63" s="12">
        <v>14543.0</v>
      </c>
    </row>
    <row r="64" spans="1:4" customHeight="1" ht="130">
      <c r="A64"/>
      <c r="B64" s="10" t="str">
        <f>"27351"</f>
        <v>27351</v>
      </c>
      <c r="C64" s="11" t="s">
        <v>62</v>
      </c>
      <c r="D64" s="12">
        <v>23938.0</v>
      </c>
    </row>
    <row r="65" spans="1:4" customHeight="1" ht="130">
      <c r="A65"/>
      <c r="B65" s="10" t="str">
        <f>"27352"</f>
        <v>27352</v>
      </c>
      <c r="C65" s="11" t="s">
        <v>63</v>
      </c>
      <c r="D65" s="12">
        <v>26344.0</v>
      </c>
    </row>
    <row r="66" spans="1:4" customHeight="1" ht="130">
      <c r="A66"/>
      <c r="B66" s="10" t="str">
        <f>"27837"</f>
        <v>27837</v>
      </c>
      <c r="C66" s="11" t="s">
        <v>64</v>
      </c>
      <c r="D66" s="12">
        <v>5500.0</v>
      </c>
    </row>
    <row r="67" spans="1:4" customHeight="1" ht="130">
      <c r="A67"/>
      <c r="B67" s="10" t="str">
        <f>"27838"</f>
        <v>27838</v>
      </c>
      <c r="C67" s="11" t="s">
        <v>65</v>
      </c>
      <c r="D67" s="12">
        <v>5500.0</v>
      </c>
    </row>
    <row r="68" spans="1:4" customHeight="1" ht="130">
      <c r="A68"/>
      <c r="B68" s="10" t="str">
        <f>"27839"</f>
        <v>27839</v>
      </c>
      <c r="C68" s="11" t="s">
        <v>66</v>
      </c>
      <c r="D68" s="12">
        <v>6250.0</v>
      </c>
    </row>
    <row r="69" spans="1:4" customHeight="1" ht="130">
      <c r="A69"/>
      <c r="B69" s="10" t="str">
        <f>"27840"</f>
        <v>27840</v>
      </c>
      <c r="C69" s="11" t="s">
        <v>67</v>
      </c>
      <c r="D69" s="12">
        <v>6250.0</v>
      </c>
    </row>
    <row r="70" spans="1:4" customHeight="1" ht="130">
      <c r="A70"/>
      <c r="B70" s="10" t="str">
        <f>"28029"</f>
        <v>28029</v>
      </c>
      <c r="C70" s="11" t="s">
        <v>68</v>
      </c>
      <c r="D70" s="12">
        <v>15590.0</v>
      </c>
    </row>
    <row r="71" spans="1:4" customHeight="1" ht="130">
      <c r="A71"/>
      <c r="B71" s="10" t="str">
        <f>"28386"</f>
        <v>28386</v>
      </c>
      <c r="C71" s="11" t="s">
        <v>69</v>
      </c>
      <c r="D71" s="12">
        <v>14890.0</v>
      </c>
    </row>
    <row r="72" spans="1:4" customHeight="1" ht="130">
      <c r="A72"/>
      <c r="B72" s="10" t="str">
        <f>"28502"</f>
        <v>28502</v>
      </c>
      <c r="C72" s="11" t="s">
        <v>70</v>
      </c>
      <c r="D72" s="12">
        <v>14199.0</v>
      </c>
    </row>
    <row r="73" spans="1:4" customHeight="1" ht="130">
      <c r="A73"/>
      <c r="B73" s="10" t="str">
        <f>"28527"</f>
        <v>28527</v>
      </c>
      <c r="C73" s="11" t="s">
        <v>71</v>
      </c>
      <c r="D73" s="12">
        <v>17590.0</v>
      </c>
    </row>
    <row r="74" spans="1:4" customHeight="1" ht="130">
      <c r="A74"/>
      <c r="B74" s="10" t="str">
        <f>"28705"</f>
        <v>28705</v>
      </c>
      <c r="C74" s="11" t="s">
        <v>72</v>
      </c>
      <c r="D74" s="12">
        <v>18700.0</v>
      </c>
    </row>
    <row r="75" spans="1:4" customHeight="1" ht="130">
      <c r="A75"/>
      <c r="B75" s="10" t="str">
        <f>"28706"</f>
        <v>28706</v>
      </c>
      <c r="C75" s="11" t="s">
        <v>73</v>
      </c>
      <c r="D75" s="12">
        <v>23400.0</v>
      </c>
    </row>
    <row r="76" spans="1:4" customHeight="1" ht="130">
      <c r="A76"/>
      <c r="B76" s="10" t="str">
        <f>"28707"</f>
        <v>28707</v>
      </c>
      <c r="C76" s="11" t="s">
        <v>74</v>
      </c>
      <c r="D76" s="12">
        <v>23400.0</v>
      </c>
    </row>
    <row r="77" spans="1:4" customHeight="1" ht="130">
      <c r="A77"/>
      <c r="B77" s="10" t="str">
        <f>"28708"</f>
        <v>28708</v>
      </c>
      <c r="C77" s="11" t="s">
        <v>75</v>
      </c>
      <c r="D77" s="12">
        <v>27900.0</v>
      </c>
    </row>
    <row r="78" spans="1:4" customHeight="1" ht="130">
      <c r="A78"/>
      <c r="B78" s="10" t="str">
        <f>"29444"</f>
        <v>29444</v>
      </c>
      <c r="C78" s="11" t="s">
        <v>76</v>
      </c>
      <c r="D78" s="12">
        <v>5990.0</v>
      </c>
    </row>
    <row r="79" spans="1:4" customHeight="1" ht="130">
      <c r="A79"/>
      <c r="B79" s="10" t="str">
        <f>"29647"</f>
        <v>29647</v>
      </c>
      <c r="C79" s="11" t="s">
        <v>77</v>
      </c>
      <c r="D79" s="12">
        <v>10990.0</v>
      </c>
    </row>
    <row r="80" spans="1:4" customHeight="1" ht="130">
      <c r="A80"/>
      <c r="B80" s="10" t="str">
        <f>"29648"</f>
        <v>29648</v>
      </c>
      <c r="C80" s="11" t="s">
        <v>78</v>
      </c>
      <c r="D80" s="12">
        <v>12990.0</v>
      </c>
    </row>
    <row r="81" spans="1:4" customHeight="1" ht="130">
      <c r="A81"/>
      <c r="B81" s="10" t="str">
        <f>"29702"</f>
        <v>29702</v>
      </c>
      <c r="C81" s="11" t="s">
        <v>79</v>
      </c>
      <c r="D81" s="12">
        <v>12750.0</v>
      </c>
    </row>
    <row r="82" spans="1:4" customHeight="1" ht="130">
      <c r="A82"/>
      <c r="B82" s="10" t="str">
        <f>"29933"</f>
        <v>29933</v>
      </c>
      <c r="C82" s="11" t="s">
        <v>80</v>
      </c>
      <c r="D82" s="12">
        <v>16000.0</v>
      </c>
    </row>
    <row r="83" spans="1:4" customHeight="1" ht="130">
      <c r="A83"/>
      <c r="B83" s="10" t="str">
        <f>"30174"</f>
        <v>30174</v>
      </c>
      <c r="C83" s="11" t="s">
        <v>81</v>
      </c>
      <c r="D83" s="12">
        <v>15288.0</v>
      </c>
    </row>
    <row r="84" spans="1:4" customHeight="1" ht="130">
      <c r="A84"/>
      <c r="B84" s="10" t="str">
        <f>"30175"</f>
        <v>30175</v>
      </c>
      <c r="C84" s="11" t="s">
        <v>82</v>
      </c>
      <c r="D84" s="12">
        <v>14681.0</v>
      </c>
    </row>
    <row r="85" spans="1:4" customHeight="1" ht="130">
      <c r="A85"/>
      <c r="B85" s="10" t="str">
        <f>"30267"</f>
        <v>30267</v>
      </c>
      <c r="C85" s="11" t="s">
        <v>83</v>
      </c>
      <c r="D85" s="12">
        <v>17990.0</v>
      </c>
    </row>
    <row r="86" spans="1:4" customHeight="1" ht="130">
      <c r="A86"/>
      <c r="B86" s="10" t="str">
        <f>"30280"</f>
        <v>30280</v>
      </c>
      <c r="C86" s="11" t="s">
        <v>84</v>
      </c>
      <c r="D86" s="12">
        <v>14990.0</v>
      </c>
    </row>
    <row r="87" spans="1:4" customHeight="1" ht="130">
      <c r="A87"/>
      <c r="B87" s="10" t="str">
        <f>"30973"</f>
        <v>30973</v>
      </c>
      <c r="C87" s="11" t="s">
        <v>85</v>
      </c>
      <c r="D87" s="12">
        <v>2990.0</v>
      </c>
    </row>
    <row r="88" spans="1:4" customHeight="1" ht="130">
      <c r="A88"/>
      <c r="B88" s="10" t="str">
        <f>"31011"</f>
        <v>31011</v>
      </c>
      <c r="C88" s="11" t="s">
        <v>86</v>
      </c>
      <c r="D88" s="12">
        <v>2990.0</v>
      </c>
    </row>
    <row r="89" spans="1:4" customHeight="1" ht="130">
      <c r="A89"/>
      <c r="B89" s="10" t="str">
        <f>"31107"</f>
        <v>31107</v>
      </c>
      <c r="C89" s="11" t="s">
        <v>87</v>
      </c>
      <c r="D89" s="12">
        <v>30777.0</v>
      </c>
    </row>
    <row r="90" spans="1:4" customHeight="1" ht="130">
      <c r="A90"/>
      <c r="B90" s="10" t="str">
        <f>"31254"</f>
        <v>31254</v>
      </c>
      <c r="C90" s="11" t="s">
        <v>88</v>
      </c>
      <c r="D90" s="12">
        <v>5990.0</v>
      </c>
    </row>
    <row r="91" spans="1:4" customHeight="1" ht="130">
      <c r="A91"/>
      <c r="B91" s="10" t="str">
        <f>"31255"</f>
        <v>31255</v>
      </c>
      <c r="C91" s="11" t="s">
        <v>89</v>
      </c>
      <c r="D91" s="12">
        <v>6490.0</v>
      </c>
    </row>
    <row r="92" spans="1:4" customHeight="1" ht="130">
      <c r="A92"/>
      <c r="B92" s="10" t="str">
        <f>"31256"</f>
        <v>31256</v>
      </c>
      <c r="C92" s="11" t="s">
        <v>90</v>
      </c>
      <c r="D92" s="12">
        <v>7860.0</v>
      </c>
    </row>
    <row r="93" spans="1:4" customHeight="1" ht="130">
      <c r="A93"/>
      <c r="B93" s="10" t="str">
        <f>"31530"</f>
        <v>31530</v>
      </c>
      <c r="C93" s="11" t="s">
        <v>91</v>
      </c>
      <c r="D93" s="12">
        <v>17300.0</v>
      </c>
    </row>
    <row r="94" spans="1:4" customHeight="1" ht="130">
      <c r="A94"/>
      <c r="B94" s="10" t="str">
        <f>"31580"</f>
        <v>31580</v>
      </c>
      <c r="C94" s="11" t="s">
        <v>92</v>
      </c>
      <c r="D94" s="12">
        <v>16990.0</v>
      </c>
    </row>
    <row r="95" spans="1:4" customHeight="1" ht="130">
      <c r="A95"/>
      <c r="B95" s="10" t="str">
        <f>"31693"</f>
        <v>31693</v>
      </c>
      <c r="C95" s="11" t="s">
        <v>93</v>
      </c>
      <c r="D95" s="12">
        <v>11990.0</v>
      </c>
    </row>
    <row r="96" spans="1:4" customHeight="1" ht="130">
      <c r="A96"/>
      <c r="B96" s="10" t="str">
        <f>"31712"</f>
        <v>31712</v>
      </c>
      <c r="C96" s="11" t="s">
        <v>94</v>
      </c>
      <c r="D96" s="12">
        <v>11400.0</v>
      </c>
    </row>
    <row r="97" spans="1:4" customHeight="1" ht="130">
      <c r="A97"/>
      <c r="B97" s="10" t="str">
        <f>"31713"</f>
        <v>31713</v>
      </c>
      <c r="C97" s="11" t="s">
        <v>95</v>
      </c>
      <c r="D97" s="12">
        <v>13000.0</v>
      </c>
    </row>
    <row r="98" spans="1:4" customHeight="1" ht="130">
      <c r="A98"/>
      <c r="B98" s="10" t="str">
        <f>"31865"</f>
        <v>31865</v>
      </c>
      <c r="C98" s="11" t="s">
        <v>96</v>
      </c>
      <c r="D98" s="12">
        <v>2990.0</v>
      </c>
    </row>
    <row r="99" spans="1:4" customHeight="1" ht="130">
      <c r="A99"/>
      <c r="B99" s="10" t="str">
        <f>"32041"</f>
        <v>32041</v>
      </c>
      <c r="C99" s="11" t="s">
        <v>97</v>
      </c>
      <c r="D99" s="12">
        <v>7990.0</v>
      </c>
    </row>
    <row r="100" spans="1:4" customHeight="1" ht="130">
      <c r="A100"/>
      <c r="B100" s="10" t="str">
        <f>"32042"</f>
        <v>32042</v>
      </c>
      <c r="C100" s="11" t="s">
        <v>98</v>
      </c>
      <c r="D100" s="12">
        <v>13590.0</v>
      </c>
    </row>
    <row r="101" spans="1:4" customHeight="1" ht="130">
      <c r="A101"/>
      <c r="B101" s="10" t="str">
        <f>"33269"</f>
        <v>33269</v>
      </c>
      <c r="C101" s="11" t="s">
        <v>99</v>
      </c>
      <c r="D101" s="12">
        <v>11990.0</v>
      </c>
    </row>
    <row r="102" spans="1:4" customHeight="1" ht="130">
      <c r="A102"/>
      <c r="B102" s="10" t="str">
        <f>"33270"</f>
        <v>33270</v>
      </c>
      <c r="C102" s="11" t="s">
        <v>100</v>
      </c>
      <c r="D102" s="12">
        <v>14990.0</v>
      </c>
    </row>
    <row r="103" spans="1:4" customHeight="1" ht="130">
      <c r="A103"/>
      <c r="B103" s="10" t="str">
        <f>"33271"</f>
        <v>33271</v>
      </c>
      <c r="C103" s="11" t="s">
        <v>101</v>
      </c>
      <c r="D103" s="12">
        <v>16990.0</v>
      </c>
    </row>
    <row r="104" spans="1:4" customHeight="1" ht="130">
      <c r="A104"/>
      <c r="B104" s="10" t="str">
        <f>"33467"</f>
        <v>33467</v>
      </c>
      <c r="C104" s="11" t="s">
        <v>102</v>
      </c>
      <c r="D104" s="12">
        <v>15000.0</v>
      </c>
    </row>
    <row r="105" spans="1:4" customHeight="1" ht="130">
      <c r="A105"/>
      <c r="B105" s="10" t="str">
        <f>"33477"</f>
        <v>33477</v>
      </c>
      <c r="C105" s="11" t="s">
        <v>103</v>
      </c>
      <c r="D105" s="12">
        <v>2100.0</v>
      </c>
    </row>
    <row r="106" spans="1:4" customHeight="1" ht="130">
      <c r="A106"/>
      <c r="B106" s="10" t="str">
        <f>"33678"</f>
        <v>33678</v>
      </c>
      <c r="C106" s="11" t="s">
        <v>104</v>
      </c>
      <c r="D106" s="12">
        <v>13390.0</v>
      </c>
    </row>
    <row r="107" spans="1:4" customHeight="1" ht="130">
      <c r="A107"/>
      <c r="B107" s="10" t="str">
        <f>"33679"</f>
        <v>33679</v>
      </c>
      <c r="C107" s="11" t="s">
        <v>105</v>
      </c>
      <c r="D107" s="12">
        <v>14390.0</v>
      </c>
    </row>
    <row r="108" spans="1:4" customHeight="1" ht="130">
      <c r="A108"/>
      <c r="B108" s="10" t="str">
        <f>"33680"</f>
        <v>33680</v>
      </c>
      <c r="C108" s="11" t="s">
        <v>106</v>
      </c>
      <c r="D108" s="12">
        <v>17290.0</v>
      </c>
    </row>
    <row r="109" spans="1:4" customHeight="1" ht="130">
      <c r="A109"/>
      <c r="B109" s="10" t="str">
        <f>"33690"</f>
        <v>33690</v>
      </c>
      <c r="C109" s="11" t="s">
        <v>107</v>
      </c>
      <c r="D109" s="12">
        <v>62655.0</v>
      </c>
    </row>
    <row r="110" spans="1:4" customHeight="1" ht="130">
      <c r="A110"/>
      <c r="B110" s="10" t="str">
        <f>"33691"</f>
        <v>33691</v>
      </c>
      <c r="C110" s="11" t="s">
        <v>108</v>
      </c>
      <c r="D110" s="12">
        <v>69930.0</v>
      </c>
    </row>
    <row r="111" spans="1:4" customHeight="1" ht="130">
      <c r="A111"/>
      <c r="B111" s="10" t="str">
        <f>"33692"</f>
        <v>33692</v>
      </c>
      <c r="C111" s="11" t="s">
        <v>109</v>
      </c>
      <c r="D111" s="12">
        <v>86001.0</v>
      </c>
    </row>
    <row r="112" spans="1:4" customHeight="1" ht="130">
      <c r="A112"/>
      <c r="B112" s="10" t="str">
        <f>"33693"</f>
        <v>33693</v>
      </c>
      <c r="C112" s="11" t="s">
        <v>110</v>
      </c>
      <c r="D112" s="12">
        <v>52991.0</v>
      </c>
    </row>
    <row r="113" spans="1:4" customHeight="1" ht="130">
      <c r="A113"/>
      <c r="B113" s="10" t="str">
        <f>"33694"</f>
        <v>33694</v>
      </c>
      <c r="C113" s="11" t="s">
        <v>111</v>
      </c>
      <c r="D113" s="12">
        <v>15390.0</v>
      </c>
    </row>
    <row r="114" spans="1:4" customHeight="1" ht="130">
      <c r="A114"/>
      <c r="B114" s="10" t="str">
        <f>"33695"</f>
        <v>33695</v>
      </c>
      <c r="C114" s="11" t="s">
        <v>112</v>
      </c>
      <c r="D114" s="12">
        <v>17290.0</v>
      </c>
    </row>
    <row r="115" spans="1:4" customHeight="1" ht="130">
      <c r="A115"/>
      <c r="B115" s="10" t="str">
        <f>"33696"</f>
        <v>33696</v>
      </c>
      <c r="C115" s="11" t="s">
        <v>113</v>
      </c>
      <c r="D115" s="12">
        <v>19990.0</v>
      </c>
    </row>
    <row r="116" spans="1:4" customHeight="1" ht="130">
      <c r="A116"/>
      <c r="B116" s="10" t="str">
        <f>"33925"</f>
        <v>33925</v>
      </c>
      <c r="C116" s="11" t="s">
        <v>114</v>
      </c>
      <c r="D116" s="12">
        <v>18290.0</v>
      </c>
    </row>
    <row r="117" spans="1:4" customHeight="1" ht="130">
      <c r="A117"/>
      <c r="B117" s="10" t="str">
        <f>"33926"</f>
        <v>33926</v>
      </c>
      <c r="C117" s="11" t="s">
        <v>115</v>
      </c>
      <c r="D117" s="12">
        <v>19200.0</v>
      </c>
    </row>
    <row r="118" spans="1:4" customHeight="1" ht="130">
      <c r="A118"/>
      <c r="B118" s="10" t="str">
        <f>"33943"</f>
        <v>33943</v>
      </c>
      <c r="C118" s="11" t="s">
        <v>116</v>
      </c>
      <c r="D118" s="12">
        <v>13400.0</v>
      </c>
    </row>
    <row r="119" spans="1:4" customHeight="1" ht="130">
      <c r="A119"/>
      <c r="B119" s="10" t="str">
        <f>"33944"</f>
        <v>33944</v>
      </c>
      <c r="C119" s="11" t="s">
        <v>117</v>
      </c>
      <c r="D119" s="12">
        <v>15250.0</v>
      </c>
    </row>
    <row r="120" spans="1:4" customHeight="1" ht="130">
      <c r="A120"/>
      <c r="B120" s="10" t="str">
        <f>"34001"</f>
        <v>34001</v>
      </c>
      <c r="C120" s="11" t="s">
        <v>118</v>
      </c>
      <c r="D120" s="12">
        <v>11400.0</v>
      </c>
    </row>
    <row r="121" spans="1:4" customHeight="1" ht="130">
      <c r="A121"/>
      <c r="B121" s="10" t="str">
        <f>"34002"</f>
        <v>34002</v>
      </c>
      <c r="C121" s="11" t="s">
        <v>119</v>
      </c>
      <c r="D121" s="12">
        <v>13990.0</v>
      </c>
    </row>
    <row r="122" spans="1:4" customHeight="1" ht="130">
      <c r="A122"/>
      <c r="B122" s="10" t="str">
        <f>"34003"</f>
        <v>34003</v>
      </c>
      <c r="C122" s="11" t="s">
        <v>120</v>
      </c>
      <c r="D122" s="12">
        <v>16950.0</v>
      </c>
    </row>
    <row r="123" spans="1:4" customHeight="1" ht="130">
      <c r="A123"/>
      <c r="B123" s="10" t="str">
        <f>"34095"</f>
        <v>34095</v>
      </c>
      <c r="C123" s="11" t="s">
        <v>121</v>
      </c>
      <c r="D123" s="12">
        <v>22000.0</v>
      </c>
    </row>
    <row r="124" spans="1:4" customHeight="1" ht="130">
      <c r="A124"/>
      <c r="B124" s="10" t="str">
        <f>"34190"</f>
        <v>34190</v>
      </c>
      <c r="C124" s="11" t="s">
        <v>122</v>
      </c>
      <c r="D124" s="12">
        <v>49900.0</v>
      </c>
    </row>
    <row r="125" spans="1:4" customHeight="1" ht="130">
      <c r="A125"/>
      <c r="B125" s="10" t="str">
        <f>"34191"</f>
        <v>34191</v>
      </c>
      <c r="C125" s="11" t="s">
        <v>123</v>
      </c>
      <c r="D125" s="12">
        <v>55000.0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