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<sst xmlns="http://schemas.openxmlformats.org/spreadsheetml/2006/main" uniqueCount="119">
  <si>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</si>
  <si>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</si>
  <si>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</si>
  <si>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</si>
  <si>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</si>
  <si>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</si>
  <si>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</si>
  <si>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</si>
  <si>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</si>
  <si>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</si>
  <si>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</si>
  <si>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</si>
  <si>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</si>
  <si>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</si>
  <si>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</si>
  <si>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</si>
  <si>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</si>
  <si>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</si>
  <si>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</si>
  <si>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</si>
  <si>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</si>
  <si>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</si>
  <si>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</si>
  <si>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</si>
  <si>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</si>
  <si>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</si>
  <si>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</si>
  <si>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</si>
  <si>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</si>
  <si>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</si>
  <si>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</si>
  <si>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</si>
  <si>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</si>
  <si>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</si>
  <si>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</si>
  <si>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</si>
  <si>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</si>
  <si>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</si>
  <si>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</si>
  <si>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чугунный МС-140М4-500 7 секций Луганск 165Вт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</si>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</sst>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54.png"/><Relationship Id="rId2" Type="http://schemas.openxmlformats.org/officeDocument/2006/relationships/image" Target="../media/radiator_bimetallicheskiy_master_dh80_500_4_sektsii655.jpg"/><Relationship Id="rId3" Type="http://schemas.openxmlformats.org/officeDocument/2006/relationships/image" Target="../media/radiator_alyuminievyy_master_dh78_500_4_sektsii656.jpg"/><Relationship Id="rId4" Type="http://schemas.openxmlformats.org/officeDocument/2006/relationships/image" Target="../media/radiator_alyuminievyy_master_dh78_500_6_sektsiy657.jpg"/><Relationship Id="rId5" Type="http://schemas.openxmlformats.org/officeDocument/2006/relationships/image" Target="../media/radiator_alyuminievyy_master_dh78_500_8_sektsiy658.jpg"/><Relationship Id="rId6" Type="http://schemas.openxmlformats.org/officeDocument/2006/relationships/image" Target="../media/kran_maevskogo_1_2659.jpg"/><Relationship Id="rId7" Type="http://schemas.openxmlformats.org/officeDocument/2006/relationships/image" Target="../media/kran_maevskogo_3_4660.jpg"/><Relationship Id="rId8" Type="http://schemas.openxmlformats.org/officeDocument/2006/relationships/image" Target="../media/000560000000012030_1661.jpg"/><Relationship Id="rId9" Type="http://schemas.openxmlformats.org/officeDocument/2006/relationships/image" Target="../media/kronshteyn_s_dyubelem_dlya_radiatora_7kh180mm_belyy662.jpg"/><Relationship Id="rId10" Type="http://schemas.openxmlformats.org/officeDocument/2006/relationships/image" Target="../media/kronshteyn_uglovoy_dlya_radiatora663.jpg"/><Relationship Id="rId11" Type="http://schemas.openxmlformats.org/officeDocument/2006/relationships/image" Target="../media/kronshteyn_napolnyy_reguliruemyy_dlya_radiatora_350_500mm664.jpg"/><Relationship Id="rId12" Type="http://schemas.openxmlformats.org/officeDocument/2006/relationships/image" Target="../media/nippel_dlya_radiatora_1665.jpg"/><Relationship Id="rId13" Type="http://schemas.openxmlformats.org/officeDocument/2006/relationships/image" Target="../media/prokladka_mezhsektsionnaya_paronitovaya_1666.jpg"/><Relationship Id="rId14" Type="http://schemas.openxmlformats.org/officeDocument/2006/relationships/image" Target="../media/prokladka_dlya_probok_silikonovaya_1667.jpg"/><Relationship Id="rId15" Type="http://schemas.openxmlformats.org/officeDocument/2006/relationships/image" Target="../media/probka_pravaya_15_dlya_chugunnykh_radiatorov668.jpg"/><Relationship Id="rId16" Type="http://schemas.openxmlformats.org/officeDocument/2006/relationships/image" Target="../media/probka_pravaya_20_dlya_chugunnykh_radiatorov669.jpg"/><Relationship Id="rId17" Type="http://schemas.openxmlformats.org/officeDocument/2006/relationships/image" Target="../media/probka_pravaya_glukhaya_dlya_chugunnykh_radiatorov670.jpg"/><Relationship Id="rId18" Type="http://schemas.openxmlformats.org/officeDocument/2006/relationships/image" Target="../media/probka_levaya_15_dlya_chugunnykh_radiatorov671.jpg"/><Relationship Id="rId19" Type="http://schemas.openxmlformats.org/officeDocument/2006/relationships/image" Target="../media/probka_levaya_20_dlya_chugunnykh_radiatorov672.jpg"/><Relationship Id="rId20" Type="http://schemas.openxmlformats.org/officeDocument/2006/relationships/image" Target="../media/probka_levaya_glukhaya_dlya_chugunnykh_radiatorov673.jpg"/><Relationship Id="rId21" Type="http://schemas.openxmlformats.org/officeDocument/2006/relationships/image" Target="../media/prokladka_rezinovaya_dlya_chugunnogo_radiatora674.jpg"/><Relationship Id="rId22" Type="http://schemas.openxmlformats.org/officeDocument/2006/relationships/image" Target="../media/nippel_dlya_chugunnykh_radiatorov675.jpg"/><Relationship Id="rId23" Type="http://schemas.openxmlformats.org/officeDocument/2006/relationships/image" Target="../media/kronshteyn_stalnoy_s_dyubelem_dlya_chugunnykh_radiatorov676.jpg"/><Relationship Id="rId24" Type="http://schemas.openxmlformats.org/officeDocument/2006/relationships/image" Target="../media/prokladka_radiatornaya_paronitovaya_dlya_chugunnogo_radiatora677.jpg"/><Relationship Id="rId25" Type="http://schemas.openxmlformats.org/officeDocument/2006/relationships/image" Target="../media/kronshteyn_na_polose_500678.jpg"/><Relationship Id="rId26" Type="http://schemas.openxmlformats.org/officeDocument/2006/relationships/image" Target="../media/klapan_reguliruyushchiy_pryamoy_rtr_n_1_2_danfoss_013g0014679.jpg"/><Relationship Id="rId27" Type="http://schemas.openxmlformats.org/officeDocument/2006/relationships/image" Target="../media/029000000000300620_1680.jpg"/><Relationship Id="rId28" Type="http://schemas.openxmlformats.org/officeDocument/2006/relationships/image" Target="../media/radiator_chugunnyy_ms_140m4_500_7_sektsiy_lugansk_165vt681.jpg"/><Relationship Id="rId29" Type="http://schemas.openxmlformats.org/officeDocument/2006/relationships/image" Target="../media/radiator_bimetallicheskiy_oasis_80_500_4_sektsii682.jpg"/><Relationship Id="rId30" Type="http://schemas.openxmlformats.org/officeDocument/2006/relationships/image" Target="../media/radiator_bimetallicheskiy_oasis_80_500_6_sektsiy683.jpg"/><Relationship Id="rId31" Type="http://schemas.openxmlformats.org/officeDocument/2006/relationships/image" Target="../media/radiator_bimetallicheskiy_oasis_80_500_8_sektsiy684.jpg"/><Relationship Id="rId32" Type="http://schemas.openxmlformats.org/officeDocument/2006/relationships/image" Target="../media/radiator_bimetallicheskiy_oasis_80_500_10_sektsiy685.jpg"/><Relationship Id="rId33" Type="http://schemas.openxmlformats.org/officeDocument/2006/relationships/image" Target="../media/radiator_bimetallicheskiy_oasis_80_500_12_sektsiy686.jpg"/><Relationship Id="rId34" Type="http://schemas.openxmlformats.org/officeDocument/2006/relationships/image" Target="../media/radiator_bimetallicheskiy_royal_thermo_revolution_80_500_4_sektsii687.jpg"/><Relationship Id="rId35" Type="http://schemas.openxmlformats.org/officeDocument/2006/relationships/image" Target="../media/radiator_bimetallicheskiy_royal_thermo_revolution_80_500_6_sektsiy688.jpg"/><Relationship Id="rId36" Type="http://schemas.openxmlformats.org/officeDocument/2006/relationships/image" Target="../media/radiator_bimetallicheskiy_royal_thermo_revolution_80_500_8_sektsiy689.jpg"/><Relationship Id="rId37" Type="http://schemas.openxmlformats.org/officeDocument/2006/relationships/image" Target="../media/radiator_bimetallicheskiy_royal_thermo_revolution_80_500_10_sektsiy690.png"/><Relationship Id="rId38" Type="http://schemas.openxmlformats.org/officeDocument/2006/relationships/image" Target="../media/radiator_bimetallicheskiy_royal_thermo_revolution_80_500_12_sektsiy691.jpg"/><Relationship Id="rId39" Type="http://schemas.openxmlformats.org/officeDocument/2006/relationships/image" Target="../media/radiator_alyuminievyy_royal_thermo_revolution_80_500_4_sektsii692.jpg"/><Relationship Id="rId40" Type="http://schemas.openxmlformats.org/officeDocument/2006/relationships/image" Target="../media/radiator_alyuminievyy_royal_thermo_revolution_80_500_6_sektsiy693.jpg"/><Relationship Id="rId41" Type="http://schemas.openxmlformats.org/officeDocument/2006/relationships/image" Target="../media/radiator_alyuminievyy_royal_thermo_revolution_80_500_8_sektsiy694.jpg"/><Relationship Id="rId42" Type="http://schemas.openxmlformats.org/officeDocument/2006/relationships/image" Target="../media/radiator_alyuminievyy_royal_thermo_revolution_80_500_10_sektsiy695.jpg"/><Relationship Id="rId43" Type="http://schemas.openxmlformats.org/officeDocument/2006/relationships/image" Target="../media/radiator_alyuminievyy_royal_thermo_revolution_80_500_12_sektsiy696.jpg"/><Relationship Id="rId44" Type="http://schemas.openxmlformats.org/officeDocument/2006/relationships/image" Target="../media/klapan_reguliruyushchiy_pryamoy_1_2_itap_294_dlya_radiatora697.jpg"/><Relationship Id="rId45" Type="http://schemas.openxmlformats.org/officeDocument/2006/relationships/image" Target="../media/klapan_reguliruyushchiy_pryamoy_3_4_itap_294_dlya_radiatora698.jpg"/><Relationship Id="rId46" Type="http://schemas.openxmlformats.org/officeDocument/2006/relationships/image" Target="../media/klapan_reguliruyushchiy_uglovoy_1_2_itap_394_dlya_radiatora699.jpg"/><Relationship Id="rId47" Type="http://schemas.openxmlformats.org/officeDocument/2006/relationships/image" Target="../media/klapan_reguliruyushchiy_uglovoy_3_4_itap_394_dlya_radiatora700.jpg"/><Relationship Id="rId48" Type="http://schemas.openxmlformats.org/officeDocument/2006/relationships/image" Target="../media/klapan_nastroechnyy_pryamoy_1_2_itap_296_dlya_radiatora701.jpg"/><Relationship Id="rId49" Type="http://schemas.openxmlformats.org/officeDocument/2006/relationships/image" Target="../media/klapan_nastroechnyy_uglovoy_1_2_itap_396_dlya_radiatora702.jpg"/><Relationship Id="rId50" Type="http://schemas.openxmlformats.org/officeDocument/2006/relationships/image" Target="../media/klapan_nastroechnyy_pryamoy_3_4_itap_296_dlya_radiatora703.jpg"/><Relationship Id="rId51" Type="http://schemas.openxmlformats.org/officeDocument/2006/relationships/image" Target="../media/klapan_nastroechnyy_uglovoy_3_4_itap_396_dlya_radiatora704.jpg"/><Relationship Id="rId52" Type="http://schemas.openxmlformats.org/officeDocument/2006/relationships/image" Target="../media/komplekt_montazhnyy_1_2_royal_thermo705.jpg"/><Relationship Id="rId53" Type="http://schemas.openxmlformats.org/officeDocument/2006/relationships/image" Target="../media/komplekt_montazhnyy_3_4_royal_thermo706.jpg"/><Relationship Id="rId54" Type="http://schemas.openxmlformats.org/officeDocument/2006/relationships/image" Target="../media/kronshteyn_s_dyubelem_dlya_radiatora_7kh220mm_belyy707.jpg"/><Relationship Id="rId55" Type="http://schemas.openxmlformats.org/officeDocument/2006/relationships/image" Target="../media/029000000001300129_1708.jpg"/><Relationship Id="rId56" Type="http://schemas.openxmlformats.org/officeDocument/2006/relationships/image" Target="../media/komplekt_montazhnyy_dlya_radiatora_zvezda_1_2_s_2_mya_kronshteynami709.jpg"/><Relationship Id="rId57" Type="http://schemas.openxmlformats.org/officeDocument/2006/relationships/image" Target="../media/kronshteyn_s_dyubelem_dlya_radiatora_7kh300mm_belyy710.jpg"/><Relationship Id="rId58" Type="http://schemas.openxmlformats.org/officeDocument/2006/relationships/image" Target="../media/klapan_reguliruyushchiy_pryamoy_sti_1_2711.jpg"/><Relationship Id="rId59" Type="http://schemas.openxmlformats.org/officeDocument/2006/relationships/image" Target="../media/klapan_reguliruyushchiy_uglovoy_sti_1_2712.jpg"/><Relationship Id="rId60" Type="http://schemas.openxmlformats.org/officeDocument/2006/relationships/image" Target="../media/klapan_nastroechnyy_pryamoy_sti_1_2713.jpg"/><Relationship Id="rId61" Type="http://schemas.openxmlformats.org/officeDocument/2006/relationships/image" Target="../media/klapan_nastroechnyy_uglovoy_sti_1_2714.jpg"/><Relationship Id="rId62" Type="http://schemas.openxmlformats.org/officeDocument/2006/relationships/image" Target="../media/klapan_termostaticheskiy_pryamoy_sti_1_2715.jpg"/><Relationship Id="rId63" Type="http://schemas.openxmlformats.org/officeDocument/2006/relationships/image" Target="../media/klapan_reguliruyushchiy_pryamoy_sti_3_4716.jpg"/><Relationship Id="rId64" Type="http://schemas.openxmlformats.org/officeDocument/2006/relationships/image" Target="../media/klapan_reguliruyushchiy_uglovoy_sti_3_4717.jpg"/><Relationship Id="rId65" Type="http://schemas.openxmlformats.org/officeDocument/2006/relationships/image" Target="../media/klapan_nastroechnyy_pryamoy_sti_3_4718.jpg"/><Relationship Id="rId66" Type="http://schemas.openxmlformats.org/officeDocument/2006/relationships/image" Target="../media/klapan_termostaticheskiy_pryamoy_sti_3_4719.jpg"/><Relationship Id="rId67" Type="http://schemas.openxmlformats.org/officeDocument/2006/relationships/image" Target="../media/golovka_termostaticheskaya_sti_uno720.jpg"/><Relationship Id="rId68" Type="http://schemas.openxmlformats.org/officeDocument/2006/relationships/image" Target="../media/klapan_termostaticheskiy_osevoy_sti_1_2721.jpg"/><Relationship Id="rId69" Type="http://schemas.openxmlformats.org/officeDocument/2006/relationships/image" Target="../media/klapan_termostaticheskiy_osevoy_sti_3_4722.jpg"/><Relationship Id="rId70" Type="http://schemas.openxmlformats.org/officeDocument/2006/relationships/image" Target="../media/klapan_nastroechnyy_uglovoy_sti_3_4723.jpg"/><Relationship Id="rId71" Type="http://schemas.openxmlformats.org/officeDocument/2006/relationships/image" Target="../media/000190000000070430_1724.jpg"/><Relationship Id="rId72" Type="http://schemas.openxmlformats.org/officeDocument/2006/relationships/image" Target="../media/000190000000070930_1725.jpg"/><Relationship Id="rId73" Type="http://schemas.openxmlformats.org/officeDocument/2006/relationships/image" Target="../media/010000110000020000_1726.jpg"/><Relationship Id="rId74" Type="http://schemas.openxmlformats.org/officeDocument/2006/relationships/image" Target="../media/003000000000001110_1727.jpg"/><Relationship Id="rId75" Type="http://schemas.openxmlformats.org/officeDocument/2006/relationships/image" Target="../media/000190000000010892_1728.jpg"/><Relationship Id="rId76" Type="http://schemas.openxmlformats.org/officeDocument/2006/relationships/image" Target="../media/000190000000010895_1729.jpg"/><Relationship Id="rId77" Type="http://schemas.openxmlformats.org/officeDocument/2006/relationships/image" Target="../media/003000000000000010_1730.jpg"/><Relationship Id="rId78" Type="http://schemas.openxmlformats.org/officeDocument/2006/relationships/image" Target="../media/003000000000000015_1731.jpg"/><Relationship Id="rId79" Type="http://schemas.openxmlformats.org/officeDocument/2006/relationships/image" Target="../media/003000000000000020_1732.jpg"/><Relationship Id="rId80" Type="http://schemas.openxmlformats.org/officeDocument/2006/relationships/image" Target="../media/003000000000001120_1733.jpg"/><Relationship Id="rId81" Type="http://schemas.openxmlformats.org/officeDocument/2006/relationships/image" Target="../media/029000000000300635_1734.jpg"/><Relationship Id="rId82" Type="http://schemas.openxmlformats.org/officeDocument/2006/relationships/image" Target="../media/radiator_bimetalicheskiy_royal_thermo_biliner_80_500_8_sektsiy_chernyy735.png"/><Relationship Id="rId83" Type="http://schemas.openxmlformats.org/officeDocument/2006/relationships/image" Target="../media/komplekt_montazhnyy_1_2_royal_thermo_chernyy736.png"/><Relationship Id="rId84" Type="http://schemas.openxmlformats.org/officeDocument/2006/relationships/image" Target="../media/000190000000010951_1737.png"/><Relationship Id="rId85" Type="http://schemas.openxmlformats.org/officeDocument/2006/relationships/image" Target="../media/000190000000060000_1738.png"/><Relationship Id="rId86" Type="http://schemas.openxmlformats.org/officeDocument/2006/relationships/image" Target="../media/000190000000010894_1739.jpg"/><Relationship Id="rId87" Type="http://schemas.openxmlformats.org/officeDocument/2006/relationships/image" Target="../media/000190000000015000_1740.jpg"/><Relationship Id="rId88" Type="http://schemas.openxmlformats.org/officeDocument/2006/relationships/image" Target="../media/000190000000015050_1741.jpg"/><Relationship Id="rId89" Type="http://schemas.openxmlformats.org/officeDocument/2006/relationships/image" Target="../media/000190000000015100_1_1742.jpg"/><Relationship Id="rId90" Type="http://schemas.openxmlformats.org/officeDocument/2006/relationships/image" Target="../media/000190000000015150_1743.jpg"/><Relationship Id="rId91" Type="http://schemas.openxmlformats.org/officeDocument/2006/relationships/image" Target="../media/000190000000015200_1744.jpg"/><Relationship Id="rId92" Type="http://schemas.openxmlformats.org/officeDocument/2006/relationships/image" Target="../media/000190000000015500_1745.jpg"/><Relationship Id="rId93" Type="http://schemas.openxmlformats.org/officeDocument/2006/relationships/image" Target="../media/000190000000015550_1746.jpg"/><Relationship Id="rId94" Type="http://schemas.openxmlformats.org/officeDocument/2006/relationships/image" Target="../media/000190000000015600_1747.jpg"/><Relationship Id="rId95" Type="http://schemas.openxmlformats.org/officeDocument/2006/relationships/image" Target="../media/000190000000015650_1748.jpg"/><Relationship Id="rId96" Type="http://schemas.openxmlformats.org/officeDocument/2006/relationships/image" Target="../media/000190000000015700_1749.jpg"/><Relationship Id="rId97" Type="http://schemas.openxmlformats.org/officeDocument/2006/relationships/image" Target="../media/klyuch_dlya_krana_maevskogo_metall750.jpg"/><Relationship Id="rId98" Type="http://schemas.openxmlformats.org/officeDocument/2006/relationships/image" Target="../media/000190000000014200_1751.jpg"/><Relationship Id="rId99" Type="http://schemas.openxmlformats.org/officeDocument/2006/relationships/image" Target="../media/000190000000013600_1752.jpg"/><Relationship Id="rId100" Type="http://schemas.openxmlformats.org/officeDocument/2006/relationships/image" Target="../media/000190000000013800_1753.jpg"/><Relationship Id="rId101" Type="http://schemas.openxmlformats.org/officeDocument/2006/relationships/image" Target="../media/000190000000013810_1754.jpg"/><Relationship Id="rId102" Type="http://schemas.openxmlformats.org/officeDocument/2006/relationships/image" Target="../media/000190000000013812_1755.jpg"/><Relationship Id="rId103" Type="http://schemas.openxmlformats.org/officeDocument/2006/relationships/image" Target="../media/000190000000014190_1756.jpg"/><Relationship Id="rId104" Type="http://schemas.openxmlformats.org/officeDocument/2006/relationships/image" Target="../media/000190000000014180_1757.jpg"/><Relationship Id="rId105" Type="http://schemas.openxmlformats.org/officeDocument/2006/relationships/image" Target="../media/003000000000000001_1758.jpg"/><Relationship Id="rId106" Type="http://schemas.openxmlformats.org/officeDocument/2006/relationships/image" Target="../media/003000000000000005_1759.jpg"/><Relationship Id="rId107" Type="http://schemas.openxmlformats.org/officeDocument/2006/relationships/image" Target="../media/000190000000014170_176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чугунный МС-140М4-500 7 секций Луганск 165Вт" descr="2013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0"/>
  <sheetViews>
    <sheetView tabSelected="1" workbookViewId="0" showGridLines="true" showRowColHeaders="1">
      <selection activeCell="A13" sqref="A13:D1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2500.0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1500.0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53.0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66.0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60.0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60.0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60.0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60.0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60.0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60.0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8.0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"20139"</f>
        <v>20139</v>
      </c>
      <c r="C41" s="11" t="s">
        <v>39</v>
      </c>
      <c r="D41" s="12">
        <v>10500.0</v>
      </c>
    </row>
    <row r="42" spans="1:4" customHeight="1" ht="130">
      <c r="A42"/>
      <c r="B42" s="10" t="str">
        <f>"20428"</f>
        <v>20428</v>
      </c>
      <c r="C42" s="11" t="s">
        <v>40</v>
      </c>
      <c r="D42" s="12">
        <v>2200.0</v>
      </c>
    </row>
    <row r="43" spans="1:4" customHeight="1" ht="130">
      <c r="A43"/>
      <c r="B43" s="10" t="str">
        <f>"20429"</f>
        <v>20429</v>
      </c>
      <c r="C43" s="11" t="s">
        <v>41</v>
      </c>
      <c r="D43" s="12">
        <v>3000.0</v>
      </c>
    </row>
    <row r="44" spans="1:4" customHeight="1" ht="130">
      <c r="A44"/>
      <c r="B44" s="10" t="str">
        <f>"20430"</f>
        <v>20430</v>
      </c>
      <c r="C44" s="11" t="s">
        <v>42</v>
      </c>
      <c r="D44" s="12">
        <v>4600.0</v>
      </c>
    </row>
    <row r="45" spans="1:4" customHeight="1" ht="130">
      <c r="A45"/>
      <c r="B45" s="10" t="str">
        <f>"20431"</f>
        <v>20431</v>
      </c>
      <c r="C45" s="11" t="s">
        <v>43</v>
      </c>
      <c r="D45" s="12">
        <v>6000.0</v>
      </c>
    </row>
    <row r="46" spans="1:4" customHeight="1" ht="130">
      <c r="A46"/>
      <c r="B46" s="10" t="str">
        <f>"20432"</f>
        <v>20432</v>
      </c>
      <c r="C46" s="11" t="s">
        <v>44</v>
      </c>
      <c r="D46" s="12">
        <v>6550.0</v>
      </c>
    </row>
    <row r="47" spans="1:4" customHeight="1" ht="130">
      <c r="A47"/>
      <c r="B47" s="10" t="str">
        <f>"21341"</f>
        <v>21341</v>
      </c>
      <c r="C47" s="11" t="s">
        <v>45</v>
      </c>
      <c r="D47" s="12">
        <v>3520.0</v>
      </c>
    </row>
    <row r="48" spans="1:4" customHeight="1" ht="130">
      <c r="A48"/>
      <c r="B48" s="10" t="str">
        <f>"21342"</f>
        <v>21342</v>
      </c>
      <c r="C48" s="11" t="s">
        <v>46</v>
      </c>
      <c r="D48" s="12">
        <v>5280.0</v>
      </c>
    </row>
    <row r="49" spans="1:4" customHeight="1" ht="130">
      <c r="A49"/>
      <c r="B49" s="10" t="str">
        <f>"21343"</f>
        <v>21343</v>
      </c>
      <c r="C49" s="11" t="s">
        <v>47</v>
      </c>
      <c r="D49" s="12">
        <v>7040.0</v>
      </c>
    </row>
    <row r="50" spans="1:4" customHeight="1" ht="130">
      <c r="A50"/>
      <c r="B50" s="10" t="str">
        <f>"21344"</f>
        <v>21344</v>
      </c>
      <c r="C50" s="11" t="s">
        <v>48</v>
      </c>
      <c r="D50" s="12">
        <v>8800.0</v>
      </c>
    </row>
    <row r="51" spans="1:4" customHeight="1" ht="130">
      <c r="A51"/>
      <c r="B51" s="10" t="str">
        <f>"21345"</f>
        <v>21345</v>
      </c>
      <c r="C51" s="11" t="s">
        <v>49</v>
      </c>
      <c r="D51" s="12">
        <v>10560.0</v>
      </c>
    </row>
    <row r="52" spans="1:4" customHeight="1" ht="130">
      <c r="A52"/>
      <c r="B52" s="10" t="str">
        <f>"21768"</f>
        <v>21768</v>
      </c>
      <c r="C52" s="11" t="s">
        <v>50</v>
      </c>
      <c r="D52" s="12">
        <v>3300.0</v>
      </c>
    </row>
    <row r="53" spans="1:4" customHeight="1" ht="130">
      <c r="A53"/>
      <c r="B53" s="10" t="str">
        <f>"21769"</f>
        <v>21769</v>
      </c>
      <c r="C53" s="11" t="s">
        <v>51</v>
      </c>
      <c r="D53" s="12">
        <v>4950.0</v>
      </c>
    </row>
    <row r="54" spans="1:4" customHeight="1" ht="130">
      <c r="A54"/>
      <c r="B54" s="10" t="str">
        <f>"21770"</f>
        <v>21770</v>
      </c>
      <c r="C54" s="11" t="s">
        <v>52</v>
      </c>
      <c r="D54" s="12">
        <v>6600.0</v>
      </c>
    </row>
    <row r="55" spans="1:4" customHeight="1" ht="130">
      <c r="A55"/>
      <c r="B55" s="10" t="str">
        <f>"21771"</f>
        <v>21771</v>
      </c>
      <c r="C55" s="11" t="s">
        <v>53</v>
      </c>
      <c r="D55" s="12">
        <v>8250.0</v>
      </c>
    </row>
    <row r="56" spans="1:4" customHeight="1" ht="130">
      <c r="A56"/>
      <c r="B56" s="10" t="str">
        <f>"21772"</f>
        <v>21772</v>
      </c>
      <c r="C56" s="11" t="s">
        <v>54</v>
      </c>
      <c r="D56" s="12">
        <v>9900.0</v>
      </c>
    </row>
    <row r="57" spans="1:4" customHeight="1" ht="130">
      <c r="A57"/>
      <c r="B57" s="10" t="str">
        <f>"21821"</f>
        <v>21821</v>
      </c>
      <c r="C57" s="11" t="s">
        <v>55</v>
      </c>
      <c r="D57" s="12">
        <v>600.0</v>
      </c>
    </row>
    <row r="58" spans="1:4" customHeight="1" ht="130">
      <c r="A58"/>
      <c r="B58" s="10" t="str">
        <f>"21822"</f>
        <v>21822</v>
      </c>
      <c r="C58" s="11" t="s">
        <v>56</v>
      </c>
      <c r="D58" s="12">
        <v>830.0</v>
      </c>
    </row>
    <row r="59" spans="1:4" customHeight="1" ht="130">
      <c r="A59"/>
      <c r="B59" s="10" t="str">
        <f>"21823"</f>
        <v>21823</v>
      </c>
      <c r="C59" s="11" t="s">
        <v>57</v>
      </c>
      <c r="D59" s="12">
        <v>416.0</v>
      </c>
    </row>
    <row r="60" spans="1:4" customHeight="1" ht="130">
      <c r="A60"/>
      <c r="B60" s="10" t="str">
        <f>"21824"</f>
        <v>21824</v>
      </c>
      <c r="C60" s="11" t="s">
        <v>58</v>
      </c>
      <c r="D60" s="12">
        <v>626.0</v>
      </c>
    </row>
    <row r="61" spans="1:4" customHeight="1" ht="130">
      <c r="A61"/>
      <c r="B61" s="10" t="str">
        <f>"21825"</f>
        <v>21825</v>
      </c>
      <c r="C61" s="11" t="s">
        <v>59</v>
      </c>
      <c r="D61" s="12">
        <v>410.0</v>
      </c>
    </row>
    <row r="62" spans="1:4" customHeight="1" ht="130">
      <c r="A62"/>
      <c r="B62" s="10" t="str">
        <f>"21826"</f>
        <v>21826</v>
      </c>
      <c r="C62" s="11" t="s">
        <v>60</v>
      </c>
      <c r="D62" s="12">
        <v>490.0</v>
      </c>
    </row>
    <row r="63" spans="1:4" customHeight="1" ht="130">
      <c r="A63"/>
      <c r="B63" s="10" t="str">
        <f>"21827"</f>
        <v>21827</v>
      </c>
      <c r="C63" s="11" t="s">
        <v>61</v>
      </c>
      <c r="D63" s="12">
        <v>676.0</v>
      </c>
    </row>
    <row r="64" spans="1:4" customHeight="1" ht="130">
      <c r="A64"/>
      <c r="B64" s="10" t="str">
        <f>"21828"</f>
        <v>21828</v>
      </c>
      <c r="C64" s="11" t="s">
        <v>62</v>
      </c>
      <c r="D64" s="12">
        <v>626.0</v>
      </c>
    </row>
    <row r="65" spans="1:4" customHeight="1" ht="130">
      <c r="A65"/>
      <c r="B65" s="10" t="str">
        <f>"22130"</f>
        <v>22130</v>
      </c>
      <c r="C65" s="11" t="s">
        <v>63</v>
      </c>
      <c r="D65" s="12">
        <v>300.0</v>
      </c>
    </row>
    <row r="66" spans="1:4" customHeight="1" ht="130">
      <c r="A66"/>
      <c r="B66" s="10" t="str">
        <f>"22131"</f>
        <v>22131</v>
      </c>
      <c r="C66" s="11" t="s">
        <v>64</v>
      </c>
      <c r="D66" s="12">
        <v>330.0</v>
      </c>
    </row>
    <row r="67" spans="1:4" customHeight="1" ht="130">
      <c r="A67"/>
      <c r="B67" s="10" t="str">
        <f>"23221"</f>
        <v>23221</v>
      </c>
      <c r="C67" s="11" t="s">
        <v>65</v>
      </c>
      <c r="D67" s="12">
        <v>36.0</v>
      </c>
    </row>
    <row r="68" spans="1:4" customHeight="1" ht="130">
      <c r="A68"/>
      <c r="B68" s="10" t="str">
        <f>"25079"</f>
        <v>25079</v>
      </c>
      <c r="C68" s="11" t="s">
        <v>66</v>
      </c>
      <c r="D68" s="12">
        <v>385.0</v>
      </c>
    </row>
    <row r="69" spans="1:4" customHeight="1" ht="130">
      <c r="A69"/>
      <c r="B69" s="10" t="str">
        <f>"25690"</f>
        <v>25690</v>
      </c>
      <c r="C69" s="11" t="s">
        <v>67</v>
      </c>
      <c r="D69" s="12">
        <v>200.0</v>
      </c>
    </row>
    <row r="70" spans="1:4" customHeight="1" ht="130">
      <c r="A70"/>
      <c r="B70" s="10" t="str">
        <f>"28085"</f>
        <v>28085</v>
      </c>
      <c r="C70" s="11" t="s">
        <v>68</v>
      </c>
      <c r="D70" s="12">
        <v>40.0</v>
      </c>
    </row>
    <row r="71" spans="1:4" customHeight="1" ht="130">
      <c r="A71"/>
      <c r="B71" s="10" t="str">
        <f>"28531"</f>
        <v>28531</v>
      </c>
      <c r="C71" s="11" t="s">
        <v>69</v>
      </c>
      <c r="D71" s="12">
        <v>355.0</v>
      </c>
    </row>
    <row r="72" spans="1:4" customHeight="1" ht="130">
      <c r="A72"/>
      <c r="B72" s="10" t="str">
        <f>"28532"</f>
        <v>28532</v>
      </c>
      <c r="C72" s="11" t="s">
        <v>70</v>
      </c>
      <c r="D72" s="12">
        <v>340.0</v>
      </c>
    </row>
    <row r="73" spans="1:4" customHeight="1" ht="130">
      <c r="A73"/>
      <c r="B73" s="10" t="str">
        <f>"28533"</f>
        <v>28533</v>
      </c>
      <c r="C73" s="11" t="s">
        <v>71</v>
      </c>
      <c r="D73" s="12">
        <v>295.0</v>
      </c>
    </row>
    <row r="74" spans="1:4" customHeight="1" ht="130">
      <c r="A74"/>
      <c r="B74" s="10" t="str">
        <f>"28534"</f>
        <v>28534</v>
      </c>
      <c r="C74" s="11" t="s">
        <v>72</v>
      </c>
      <c r="D74" s="12">
        <v>270.0</v>
      </c>
    </row>
    <row r="75" spans="1:4" customHeight="1" ht="130">
      <c r="A75"/>
      <c r="B75" s="10" t="str">
        <f>"28535"</f>
        <v>28535</v>
      </c>
      <c r="C75" s="11" t="s">
        <v>73</v>
      </c>
      <c r="D75" s="12">
        <v>425.0</v>
      </c>
    </row>
    <row r="76" spans="1:4" customHeight="1" ht="130">
      <c r="A76"/>
      <c r="B76" s="10" t="str">
        <f>"28536"</f>
        <v>28536</v>
      </c>
      <c r="C76" s="11" t="s">
        <v>74</v>
      </c>
      <c r="D76" s="12">
        <v>450.0</v>
      </c>
    </row>
    <row r="77" spans="1:4" customHeight="1" ht="130">
      <c r="A77"/>
      <c r="B77" s="10" t="str">
        <f>"28537"</f>
        <v>28537</v>
      </c>
      <c r="C77" s="11" t="s">
        <v>75</v>
      </c>
      <c r="D77" s="12">
        <v>430.0</v>
      </c>
    </row>
    <row r="78" spans="1:4" customHeight="1" ht="130">
      <c r="A78"/>
      <c r="B78" s="10" t="str">
        <f>"28538"</f>
        <v>28538</v>
      </c>
      <c r="C78" s="11" t="s">
        <v>76</v>
      </c>
      <c r="D78" s="12">
        <v>385.0</v>
      </c>
    </row>
    <row r="79" spans="1:4" customHeight="1" ht="130">
      <c r="A79"/>
      <c r="B79" s="10" t="str">
        <f>"28539"</f>
        <v>28539</v>
      </c>
      <c r="C79" s="11" t="s">
        <v>77</v>
      </c>
      <c r="D79" s="12">
        <v>540.0</v>
      </c>
    </row>
    <row r="80" spans="1:4" customHeight="1" ht="130">
      <c r="A80"/>
      <c r="B80" s="10" t="str">
        <f>"28540"</f>
        <v>28540</v>
      </c>
      <c r="C80" s="11" t="s">
        <v>78</v>
      </c>
      <c r="D80" s="12">
        <v>320.0</v>
      </c>
    </row>
    <row r="81" spans="1:4" customHeight="1" ht="130">
      <c r="A81"/>
      <c r="B81" s="10" t="str">
        <f>"28559"</f>
        <v>28559</v>
      </c>
      <c r="C81" s="11" t="s">
        <v>79</v>
      </c>
      <c r="D81" s="12">
        <v>700.0</v>
      </c>
    </row>
    <row r="82" spans="1:4" customHeight="1" ht="130">
      <c r="A82"/>
      <c r="B82" s="10" t="str">
        <f>"28560"</f>
        <v>28560</v>
      </c>
      <c r="C82" s="11" t="s">
        <v>80</v>
      </c>
      <c r="D82" s="12">
        <v>740.0</v>
      </c>
    </row>
    <row r="83" spans="1:4" customHeight="1" ht="130">
      <c r="A83"/>
      <c r="B83" s="10" t="str">
        <f>"28812"</f>
        <v>28812</v>
      </c>
      <c r="C83" s="11" t="s">
        <v>81</v>
      </c>
      <c r="D83" s="12">
        <v>360.0</v>
      </c>
    </row>
    <row r="84" spans="1:4" customHeight="1" ht="130">
      <c r="A84"/>
      <c r="B84" s="10" t="str">
        <f>"29826"</f>
        <v>29826</v>
      </c>
      <c r="C84" s="11" t="s">
        <v>82</v>
      </c>
      <c r="D84" s="12">
        <v>435.0</v>
      </c>
    </row>
    <row r="85" spans="1:4" customHeight="1" ht="130">
      <c r="A85"/>
      <c r="B85" s="10" t="str">
        <f>"29827"</f>
        <v>29827</v>
      </c>
      <c r="C85" s="11" t="s">
        <v>83</v>
      </c>
      <c r="D85" s="12">
        <v>515.0</v>
      </c>
    </row>
    <row r="86" spans="1:4" customHeight="1" ht="130">
      <c r="A86"/>
      <c r="B86" s="10" t="str">
        <f>"29863"</f>
        <v>29863</v>
      </c>
      <c r="C86" s="11" t="s">
        <v>84</v>
      </c>
      <c r="D86" s="12">
        <v>2500.0</v>
      </c>
    </row>
    <row r="87" spans="1:4" customHeight="1" ht="130">
      <c r="A87"/>
      <c r="B87" s="10" t="str">
        <f>"30039"</f>
        <v>30039</v>
      </c>
      <c r="C87" s="11" t="s">
        <v>85</v>
      </c>
      <c r="D87" s="12">
        <v>1980.0</v>
      </c>
    </row>
    <row r="88" spans="1:4" customHeight="1" ht="130">
      <c r="A88"/>
      <c r="B88" s="10" t="str">
        <f>"30128"</f>
        <v>30128</v>
      </c>
      <c r="C88" s="11" t="s">
        <v>86</v>
      </c>
      <c r="D88" s="12">
        <v>200.0</v>
      </c>
    </row>
    <row r="89" spans="1:4" customHeight="1" ht="130">
      <c r="A89"/>
      <c r="B89" s="10" t="str">
        <f>"30129"</f>
        <v>30129</v>
      </c>
      <c r="C89" s="11" t="s">
        <v>87</v>
      </c>
      <c r="D89" s="12">
        <v>250.0</v>
      </c>
    </row>
    <row r="90" spans="1:4" customHeight="1" ht="130">
      <c r="A90"/>
      <c r="B90" s="10" t="str">
        <f>"30211"</f>
        <v>30211</v>
      </c>
      <c r="C90" s="11" t="s">
        <v>88</v>
      </c>
      <c r="D90" s="12">
        <v>1100.0</v>
      </c>
    </row>
    <row r="91" spans="1:4" customHeight="1" ht="130">
      <c r="A91"/>
      <c r="B91" s="10" t="str">
        <f>"30212"</f>
        <v>30212</v>
      </c>
      <c r="C91" s="11" t="s">
        <v>89</v>
      </c>
      <c r="D91" s="12">
        <v>1430.0</v>
      </c>
    </row>
    <row r="92" spans="1:4" customHeight="1" ht="130">
      <c r="A92"/>
      <c r="B92" s="10" t="str">
        <f>"30213"</f>
        <v>30213</v>
      </c>
      <c r="C92" s="11" t="s">
        <v>90</v>
      </c>
      <c r="D92" s="12">
        <v>1730.0</v>
      </c>
    </row>
    <row r="93" spans="1:4" customHeight="1" ht="130">
      <c r="A93"/>
      <c r="B93" s="10" t="str">
        <f>"30214"</f>
        <v>30214</v>
      </c>
      <c r="C93" s="11" t="s">
        <v>91</v>
      </c>
      <c r="D93" s="12">
        <v>430.0</v>
      </c>
    </row>
    <row r="94" spans="1:4" customHeight="1" ht="130">
      <c r="A94"/>
      <c r="B94" s="10" t="str">
        <f>"30622"</f>
        <v>30622</v>
      </c>
      <c r="C94" s="11" t="s">
        <v>92</v>
      </c>
      <c r="D94" s="12">
        <v>500.0</v>
      </c>
    </row>
    <row r="95" spans="1:4" customHeight="1" ht="130">
      <c r="A95"/>
      <c r="B95" s="10" t="str">
        <f>"30867"</f>
        <v>30867</v>
      </c>
      <c r="C95" s="11" t="s">
        <v>93</v>
      </c>
      <c r="D95" s="12">
        <v>7990.0</v>
      </c>
    </row>
    <row r="96" spans="1:4" customHeight="1" ht="130">
      <c r="A96"/>
      <c r="B96" s="10" t="str">
        <f>"30868"</f>
        <v>30868</v>
      </c>
      <c r="C96" s="11" t="s">
        <v>94</v>
      </c>
      <c r="D96" s="12">
        <v>310.0</v>
      </c>
    </row>
    <row r="97" spans="1:4" customHeight="1" ht="130">
      <c r="A97"/>
      <c r="B97" s="10" t="str">
        <f>"30869"</f>
        <v>30869</v>
      </c>
      <c r="C97" s="11" t="s">
        <v>95</v>
      </c>
      <c r="D97" s="12">
        <v>110.0</v>
      </c>
    </row>
    <row r="98" spans="1:4" customHeight="1" ht="130">
      <c r="A98"/>
      <c r="B98" s="10" t="str">
        <f>"30871"</f>
        <v>30871</v>
      </c>
      <c r="C98" s="11" t="s">
        <v>96</v>
      </c>
      <c r="D98" s="12">
        <v>2350.0</v>
      </c>
    </row>
    <row r="99" spans="1:4" customHeight="1" ht="130">
      <c r="A99"/>
      <c r="B99" s="10" t="str">
        <f>"32302"</f>
        <v>32302</v>
      </c>
      <c r="C99" s="11" t="s">
        <v>97</v>
      </c>
      <c r="D99" s="12">
        <v>200.0</v>
      </c>
    </row>
    <row r="100" spans="1:4" customHeight="1" ht="130">
      <c r="A100"/>
      <c r="B100" s="10" t="str">
        <f>"32676"</f>
        <v>32676</v>
      </c>
      <c r="C100" s="11" t="s">
        <v>98</v>
      </c>
      <c r="D100" s="12">
        <v>2016.0</v>
      </c>
    </row>
    <row r="101" spans="1:4" customHeight="1" ht="130">
      <c r="A101"/>
      <c r="B101" s="10" t="str">
        <f>"32677"</f>
        <v>32677</v>
      </c>
      <c r="C101" s="11" t="s">
        <v>99</v>
      </c>
      <c r="D101" s="12">
        <v>3024.0</v>
      </c>
    </row>
    <row r="102" spans="1:4" customHeight="1" ht="130">
      <c r="A102"/>
      <c r="B102" s="10" t="str">
        <f>"32678"</f>
        <v>32678</v>
      </c>
      <c r="C102" s="11" t="s">
        <v>100</v>
      </c>
      <c r="D102" s="12">
        <v>4032.0</v>
      </c>
    </row>
    <row r="103" spans="1:4" customHeight="1" ht="130">
      <c r="A103"/>
      <c r="B103" s="10" t="str">
        <f>"32679"</f>
        <v>32679</v>
      </c>
      <c r="C103" s="11" t="s">
        <v>101</v>
      </c>
      <c r="D103" s="12">
        <v>5040.0</v>
      </c>
    </row>
    <row r="104" spans="1:4" customHeight="1" ht="130">
      <c r="A104"/>
      <c r="B104" s="10" t="str">
        <f>"32680"</f>
        <v>32680</v>
      </c>
      <c r="C104" s="11" t="s">
        <v>102</v>
      </c>
      <c r="D104" s="12">
        <v>5760.0</v>
      </c>
    </row>
    <row r="105" spans="1:4" customHeight="1" ht="130">
      <c r="A105"/>
      <c r="B105" s="10" t="str">
        <f>"32681"</f>
        <v>32681</v>
      </c>
      <c r="C105" s="11" t="s">
        <v>103</v>
      </c>
      <c r="D105" s="12">
        <v>2112.0</v>
      </c>
    </row>
    <row r="106" spans="1:4" customHeight="1" ht="130">
      <c r="A106"/>
      <c r="B106" s="10" t="str">
        <f>"32682"</f>
        <v>32682</v>
      </c>
      <c r="C106" s="11" t="s">
        <v>104</v>
      </c>
      <c r="D106" s="12">
        <v>3168.0</v>
      </c>
    </row>
    <row r="107" spans="1:4" customHeight="1" ht="130">
      <c r="A107"/>
      <c r="B107" s="10" t="str">
        <f>"32683"</f>
        <v>32683</v>
      </c>
      <c r="C107" s="11" t="s">
        <v>105</v>
      </c>
      <c r="D107" s="12">
        <v>4224.0</v>
      </c>
    </row>
    <row r="108" spans="1:4" customHeight="1" ht="130">
      <c r="A108"/>
      <c r="B108" s="10" t="str">
        <f>"32686"</f>
        <v>32686</v>
      </c>
      <c r="C108" s="11" t="s">
        <v>106</v>
      </c>
      <c r="D108" s="12">
        <v>5280.0</v>
      </c>
    </row>
    <row r="109" spans="1:4" customHeight="1" ht="130">
      <c r="A109"/>
      <c r="B109" s="10" t="str">
        <f>"32687"</f>
        <v>32687</v>
      </c>
      <c r="C109" s="11" t="s">
        <v>107</v>
      </c>
      <c r="D109" s="12">
        <v>6336.0</v>
      </c>
    </row>
    <row r="110" spans="1:4" customHeight="1" ht="130">
      <c r="A110"/>
      <c r="B110" s="10" t="str">
        <f>"32917"</f>
        <v>32917</v>
      </c>
      <c r="C110" s="11" t="s">
        <v>108</v>
      </c>
      <c r="D110" s="12">
        <v>85.0</v>
      </c>
    </row>
    <row r="111" spans="1:4" customHeight="1" ht="130">
      <c r="A111"/>
      <c r="B111" s="10" t="str">
        <f>"33371"</f>
        <v>33371</v>
      </c>
      <c r="C111" s="11" t="s">
        <v>109</v>
      </c>
      <c r="D111" s="12">
        <v>5472.0</v>
      </c>
    </row>
    <row r="112" spans="1:4" customHeight="1" ht="130">
      <c r="A112"/>
      <c r="B112" s="10" t="str">
        <f>"33567"</f>
        <v>33567</v>
      </c>
      <c r="C112" s="11" t="s">
        <v>110</v>
      </c>
      <c r="D112" s="12">
        <v>3060.0</v>
      </c>
    </row>
    <row r="113" spans="1:4" customHeight="1" ht="130">
      <c r="A113"/>
      <c r="B113" s="10" t="str">
        <f>"33568"</f>
        <v>33568</v>
      </c>
      <c r="C113" s="11" t="s">
        <v>111</v>
      </c>
      <c r="D113" s="12">
        <v>4180.0</v>
      </c>
    </row>
    <row r="114" spans="1:4" customHeight="1" ht="130">
      <c r="A114"/>
      <c r="B114" s="10" t="str">
        <f>"33659"</f>
        <v>33659</v>
      </c>
      <c r="C114" s="11" t="s">
        <v>112</v>
      </c>
      <c r="D114" s="12">
        <v>5100.0</v>
      </c>
    </row>
    <row r="115" spans="1:4" customHeight="1" ht="130">
      <c r="A115"/>
      <c r="B115" s="10" t="str">
        <f>"33660"</f>
        <v>33660</v>
      </c>
      <c r="C115" s="11" t="s">
        <v>113</v>
      </c>
      <c r="D115" s="12">
        <v>6120.0</v>
      </c>
    </row>
    <row r="116" spans="1:4" customHeight="1" ht="130">
      <c r="A116"/>
      <c r="B116" s="10" t="str">
        <f>"33661"</f>
        <v>33661</v>
      </c>
      <c r="C116" s="11" t="s">
        <v>114</v>
      </c>
      <c r="D116" s="12">
        <v>4560.0</v>
      </c>
    </row>
    <row r="117" spans="1:4" customHeight="1" ht="130">
      <c r="A117"/>
      <c r="B117" s="10" t="str">
        <f>"33662"</f>
        <v>33662</v>
      </c>
      <c r="C117" s="11" t="s">
        <v>115</v>
      </c>
      <c r="D117" s="12">
        <v>3648.0</v>
      </c>
    </row>
    <row r="118" spans="1:4" customHeight="1" ht="130">
      <c r="A118"/>
      <c r="B118" s="10" t="str">
        <f>"33687"</f>
        <v>33687</v>
      </c>
      <c r="C118" s="11" t="s">
        <v>116</v>
      </c>
      <c r="D118" s="12">
        <v>1370.0</v>
      </c>
    </row>
    <row r="119" spans="1:4" customHeight="1" ht="130">
      <c r="A119"/>
      <c r="B119" s="10" t="str">
        <f>"33688"</f>
        <v>33688</v>
      </c>
      <c r="C119" s="11" t="s">
        <v>117</v>
      </c>
      <c r="D119" s="12">
        <v>1960.0</v>
      </c>
    </row>
    <row r="120" spans="1:4" customHeight="1" ht="130">
      <c r="A120"/>
      <c r="B120" s="10" t="str">
        <f>"33701"</f>
        <v>33701</v>
      </c>
      <c r="C120" s="11" t="s">
        <v>118</v>
      </c>
      <c r="D120" s="12">
        <v>2736.0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