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<sst xmlns="http://schemas.openxmlformats.org/spreadsheetml/2006/main" uniqueCount="255">
  <si>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</si>
  <si>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</si>
  <si>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</si>
  <si>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</si>
  <si>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</si>
  <si>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</si>
  <si>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</si>
  <si>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</si>
  <si>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</si>
  <si>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</si>
  <si>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</si>
  <si>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</si>
  <si>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</si>
  <si>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</si>
  <si>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</si>
  <si>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</si>
  <si>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</si>
  <si>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</si>
  <si>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</si>
  <si>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</si>
  <si>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</si>
  <si>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</si>
  <si>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</si>
  <si>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</si>
  <si>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</si>
  <si>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</si>
  <si>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</si>
  <si>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</si>
  <si>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</si>
  <si>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</si>
  <si>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</si>
  <si>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</si>
  <si>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</si>
  <si>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</si>
  <si>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</si>
  <si>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</si>
  <si>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</si>
  <si>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</si>
  <si>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</si>
  <si>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</si>
  <si>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</si>
  <si>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</si>
  <si>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</si>
  <si>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</si>
  <si>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</si>
  <si>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</si>
  <si>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</si>
  <si>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</si>
  <si>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</si>
  <si>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</si>
  <si>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</si>
  <si>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</si>
  <si>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</si>
  <si>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</si>
  <si>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</si>
  <si>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</si>
  <si>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</si>
  <si>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</si>
  <si>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</si>
  <si>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</si>
  <si>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</si>
  <si>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</si>
  <si>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</si>
  <si>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</si>
  <si>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</si>
  <si>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</si>
  <si>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</si>
  <si>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</si>
  <si>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</si>
  <si>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</si>
  <si>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</si>
  <si>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</si>
  <si>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</si>
  <si>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</si>
  <si>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</si>
  <si>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</si>
  <si>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</si>
  <si>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</si>
  <si>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</si>
  <si>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</si>
  <si>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</si>
  <si>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</si>
  <si>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</si>
  <si>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</si>
  <si>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</si>
  <si>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</si>
  <si>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</si>
  <si>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</si>
  <si>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</si>
  <si>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</si>
  <si>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</si>
  <si>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</si>
  <si>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</si>
  <si>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</si>
  <si>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</si>
  <si>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</si>
  <si>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</si>
  <si>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</si>
  <si>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</si>
  <si>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</si>
  <si>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</si>
  <si>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</si>
  <si>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</si>
  <si>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</si>
  <si>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</si>
  <si>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</si>
  <si>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</si>
  <si>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</si>
  <si>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</si>
  <si>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</si>
  <si>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</si>
  <si>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</si>
  <si>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</si>
  <si>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</si>
  <si>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</si>
  <si>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</si>
  <si>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</si>
  <si>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</si>
  <si>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</si>
  <si>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</si>
  <si>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</si>
  <si>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</si>
  <si>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</si>
  <si>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</si>
  <si>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</si>
  <si>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</si>
  <si>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</si>
  <si>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</si>
  <si>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</si>
  <si>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</si>
  <si>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</si>
  <si>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</si>
  <si>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</si>
  <si>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</si>
  <si>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</si>
  <si>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</si>
  <si>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</si>
  <si>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</si>
  <si>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</si>
  <si>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</si>
  <si>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</si>
  <si>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</si>
  <si>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</si>
  <si>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</si>
  <si>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</si>
  <si>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Уплотнительная паста 75г Unipak для воды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</si>
  <si>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</si>
  <si>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</si>
  <si>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</si>
  <si>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</si>
  <si>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</si>
  <si>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</si>
  <si>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</si>
  <si>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</si>
  <si>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</si>
  <si>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</si>
  <si>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</si>
  <si>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</si>
  <si>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</si>
  <si>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</si>
  <si>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</si>
  <si>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</si>
  <si>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</si>
  <si>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</si>
  <si>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</si>
  <si>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</si>
  <si>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</si>
  <si>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</si>
  <si>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</si>
  <si>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</si>
  <si>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</si>
  <si>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</si>
  <si>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</si>
  <si>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</si>
  <si>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</si>
  <si>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</si>
  <si>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</si>
  <si>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</si>
  <si>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</si>
  <si>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</si>
  <si>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</si>
  <si>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</si>
  <si>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</si>
  <si>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</si>
  <si>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</si>
  <si>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</si>
  <si>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</si>
  <si>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</si>
  <si>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</si>
  <si>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</si>
  <si>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</si>
  <si>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</si>
  <si>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</si>
  <si>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</si>
  <si>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</si>
  <si>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</si>
  <si>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</si>
  <si>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</si>
  <si>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</si>
  <si>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</si>
  <si>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</si>
  <si>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</si>
  <si>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</si>
  <si>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</si>
  <si>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</si>
  <si>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</si>
  <si>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</si>
  <si>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</si>
  <si>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</si>
  <si>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</si>
  <si>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</si>
  <si>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Монтажный комплект №3 Multipak вода/газ паста 20гр /лён 13гр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</si>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</sst>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704.png"/><Relationship Id="rId2" Type="http://schemas.openxmlformats.org/officeDocument/2006/relationships/image" Target="../media/podvodka_gibkaya_dlya_vody_millennium_gayka_gayka_1_0m3705.jpg"/><Relationship Id="rId3" Type="http://schemas.openxmlformats.org/officeDocument/2006/relationships/image" Target="../media/podvodka_gibkaya_dlya_vody_millennium_gayka_gayka_1_2m3706.jpg"/><Relationship Id="rId4" Type="http://schemas.openxmlformats.org/officeDocument/2006/relationships/image" Target="../media/podvodka_gibkaya_dlya_vody_millennium_gayka_gayka_1_5m3707.jpg"/><Relationship Id="rId5" Type="http://schemas.openxmlformats.org/officeDocument/2006/relationships/image" Target="../media/podvodka_gibkaya_dlya_vody_millennium_gayka_gayka_0_4m3708.jpg"/><Relationship Id="rId6" Type="http://schemas.openxmlformats.org/officeDocument/2006/relationships/image" Target="../media/podvodka_gibkaya_dlya_vody_millennium_gayka_gayka_0_5m3709.jpg"/><Relationship Id="rId7" Type="http://schemas.openxmlformats.org/officeDocument/2006/relationships/image" Target="../media/000300101100000060_13710.jpg"/><Relationship Id="rId8" Type="http://schemas.openxmlformats.org/officeDocument/2006/relationships/image" Target="../media/podvodka_gibkaya_dlya_vody_millennium_gayka_gayka_0_8m3711.jpg"/><Relationship Id="rId9" Type="http://schemas.openxmlformats.org/officeDocument/2006/relationships/image" Target="../media/podvodka_gibkaya_dlya_vody_millennium_shtutser_gayka_1_0m3712.jpg"/><Relationship Id="rId10" Type="http://schemas.openxmlformats.org/officeDocument/2006/relationships/image" Target="../media/podvodka_gibkaya_dlya_vody_millennium_shtutser_gayka_1_2m3713.jpg"/><Relationship Id="rId11" Type="http://schemas.openxmlformats.org/officeDocument/2006/relationships/image" Target="../media/podvodka_gibkaya_dlya_vody_millennium_shtutser_gayka_1_5m3714.jpg"/><Relationship Id="rId12" Type="http://schemas.openxmlformats.org/officeDocument/2006/relationships/image" Target="../media/podvodka_gibkaya_dlya_vody_millennium_shtutser_gayka_0_4m3715.jpg"/><Relationship Id="rId13" Type="http://schemas.openxmlformats.org/officeDocument/2006/relationships/image" Target="../media/podvodka_gibkaya_dlya_vody_millennium_shtutser_gayka_0_5m3716.jpg"/><Relationship Id="rId14" Type="http://schemas.openxmlformats.org/officeDocument/2006/relationships/image" Target="../media/podvodka_gibkaya_dlya_vody_millennium_shtutser_gayka_0_6m3717.jpg"/><Relationship Id="rId15" Type="http://schemas.openxmlformats.org/officeDocument/2006/relationships/image" Target="../media/podvodka_gibkaya_dlya_vody_millennium_shtutser_gayka_0_8m3718.jpg"/><Relationship Id="rId16" Type="http://schemas.openxmlformats.org/officeDocument/2006/relationships/image" Target="../media/podvodka_dlya_smesitelya_millennium_0_4m3719.jpg"/><Relationship Id="rId17" Type="http://schemas.openxmlformats.org/officeDocument/2006/relationships/image" Target="../media/podvodka_dlya_smesitelya_millennium_0_5m3720.jpg"/><Relationship Id="rId18" Type="http://schemas.openxmlformats.org/officeDocument/2006/relationships/image" Target="../media/podvodka_dlya_smesitelya_millennium_0_6m3721.jpg"/><Relationship Id="rId19" Type="http://schemas.openxmlformats.org/officeDocument/2006/relationships/image" Target="../media/shlang_dlya_stiralnoy_mashiny_1_0m_zalivnoy3722.jpg"/><Relationship Id="rId20" Type="http://schemas.openxmlformats.org/officeDocument/2006/relationships/image" Target="../media/shlang_dlya_stiralnoy_mashiny_1_5m_zalivnoy3723.jpg"/><Relationship Id="rId21" Type="http://schemas.openxmlformats.org/officeDocument/2006/relationships/image" Target="../media/shlang_dlya_stiralnoy_mashiny_2_0m_zalivnoy3724.jpg"/><Relationship Id="rId22" Type="http://schemas.openxmlformats.org/officeDocument/2006/relationships/image" Target="../media/podvodka_dlya_smesitelya_millennium_1_0m3725.jpg"/><Relationship Id="rId23" Type="http://schemas.openxmlformats.org/officeDocument/2006/relationships/image" Target="../media/podvodka_gibkaya_dlya_vody_millennium_gayka_gayka_2_0m3726.jpg"/><Relationship Id="rId24" Type="http://schemas.openxmlformats.org/officeDocument/2006/relationships/image" Target="../media/podvodka_gibkaya_dlya_vody_millennium_gayka_gayka_2_5m3727.jpg"/><Relationship Id="rId25" Type="http://schemas.openxmlformats.org/officeDocument/2006/relationships/image" Target="../media/podvodka_gibkaya_dlya_vody_millennium_gayka_gayka_3_0m3728.jpg"/><Relationship Id="rId26" Type="http://schemas.openxmlformats.org/officeDocument/2006/relationships/image" Target="../media/podvodka_dlya_smesitelya_millennium_1_2m3729.jpg"/><Relationship Id="rId27" Type="http://schemas.openxmlformats.org/officeDocument/2006/relationships/image" Target="../media/podvodka_gibkaya_dlya_vody_millennium_shtutser_gayka_2_0m3730.jpg"/><Relationship Id="rId28" Type="http://schemas.openxmlformats.org/officeDocument/2006/relationships/image" Target="../media/podvodka_dlya_smesitelya_millennium_0_8m3731.jpg"/><Relationship Id="rId29" Type="http://schemas.openxmlformats.org/officeDocument/2006/relationships/image" Target="../media/podvodka_gibkaya_dlya_vody_millennium_shtutser_gayka_1_8m3732.jpg"/><Relationship Id="rId30" Type="http://schemas.openxmlformats.org/officeDocument/2006/relationships/image" Target="../media/podvodka_gibkaya_dlya_vody_millennium_shtutser_gayka_2_5m3733.jpg"/><Relationship Id="rId31" Type="http://schemas.openxmlformats.org/officeDocument/2006/relationships/image" Target="../media/podvodka_gibkaya_dlya_vody_millennium_shtutser_gayka_3_0m3734.jpg"/><Relationship Id="rId32" Type="http://schemas.openxmlformats.org/officeDocument/2006/relationships/image" Target="../media/shlang_soedinitelnyy_du_15kh25_30sm_uglovoy_dlya_nasosnoy_stantsii3735.jpg"/><Relationship Id="rId33" Type="http://schemas.openxmlformats.org/officeDocument/2006/relationships/image" Target="../media/000300000000000145_13736.jpg"/><Relationship Id="rId34" Type="http://schemas.openxmlformats.org/officeDocument/2006/relationships/image" Target="../media/shlang_soedinitelnyy_du_25_50sm_pryamoy3737.jpg"/><Relationship Id="rId35" Type="http://schemas.openxmlformats.org/officeDocument/2006/relationships/image" Target="../media/shlang_soedinitelnyy_du_25_70sm_pryamoy3738.jpg"/><Relationship Id="rId36" Type="http://schemas.openxmlformats.org/officeDocument/2006/relationships/image" Target="../media/shlang_soedinitelnyy_du_25_80sm_uglovoy3739.jpg"/><Relationship Id="rId37" Type="http://schemas.openxmlformats.org/officeDocument/2006/relationships/image" Target="../media/shlang_soedinitelnyy_du_25_80sm_pryamoy3740.jpg"/><Relationship Id="rId38" Type="http://schemas.openxmlformats.org/officeDocument/2006/relationships/image" Target="../media/shlang_soedinitelnyy_du_25_50sm_uglovoy3741.jpg"/><Relationship Id="rId39" Type="http://schemas.openxmlformats.org/officeDocument/2006/relationships/image" Target="../media/shlang_soedinitelnyy_du_15kh25_50sm_uglovoy_dlya_nasosnoy_stantsii3742.jpg"/><Relationship Id="rId40" Type="http://schemas.openxmlformats.org/officeDocument/2006/relationships/image" Target="../media/podvodka_gazovaya_silfonnaya_millennium_1_2_gayka_gayka_0_5m3743.jpg"/><Relationship Id="rId41" Type="http://schemas.openxmlformats.org/officeDocument/2006/relationships/image" Target="../media/podvodka_gazovaya_silfonnaya_millennium_1_2_gayka_gayka_0_6m3744.jpg"/><Relationship Id="rId42" Type="http://schemas.openxmlformats.org/officeDocument/2006/relationships/image" Target="../media/podvodka_gazovaya_silfonnaya_millennium_1_2_gayka_gayka_0_8m3745.jpg"/><Relationship Id="rId43" Type="http://schemas.openxmlformats.org/officeDocument/2006/relationships/image" Target="../media/podvodka_gazovaya_silfonnaya_millennium_1_2_gayka_gayka_1_0m3746.jpg"/><Relationship Id="rId44" Type="http://schemas.openxmlformats.org/officeDocument/2006/relationships/image" Target="../media/podvodka_gazovaya_silfonnaya_millennium_1_2_gayka_gayka_1_2m3747.jpg"/><Relationship Id="rId45" Type="http://schemas.openxmlformats.org/officeDocument/2006/relationships/image" Target="../media/podvodka_gazovaya_silfonnaya_millennium_1_2_gayka_gayka_2_0m3748.jpg"/><Relationship Id="rId46" Type="http://schemas.openxmlformats.org/officeDocument/2006/relationships/image" Target="../media/podvodka_gazovaya_silfonnaya_millennium_1_2_shtutser_gayka_0_5m3749.jpg"/><Relationship Id="rId47" Type="http://schemas.openxmlformats.org/officeDocument/2006/relationships/image" Target="../media/podvodka_gazovaya_silfonnaya_millennium_1_2_shtutser_gayka_0_6m3750.jpg"/><Relationship Id="rId48" Type="http://schemas.openxmlformats.org/officeDocument/2006/relationships/image" Target="../media/podvodka_gazovaya_silfonnaya_millennium_1_2_shtutser_gayka_0_8m3751.jpg"/><Relationship Id="rId49" Type="http://schemas.openxmlformats.org/officeDocument/2006/relationships/image" Target="../media/podvodka_gazovaya_silfonnaya_millennium_1_2_shtutser_gayka_1_2m3752.jpg"/><Relationship Id="rId50" Type="http://schemas.openxmlformats.org/officeDocument/2006/relationships/image" Target="../media/podvodka_gazovaya_silfonnaya_millennium_1_2_shtutser_gayka_1_5m3753.jpg"/><Relationship Id="rId51" Type="http://schemas.openxmlformats.org/officeDocument/2006/relationships/image" Target="../media/podvodka_gazovaya_silfonnaya_millennium_1_2_shtutser_gayka_2_0m3754.jpg"/><Relationship Id="rId52" Type="http://schemas.openxmlformats.org/officeDocument/2006/relationships/image" Target="../media/000350000001100403_13755.jpg"/><Relationship Id="rId53" Type="http://schemas.openxmlformats.org/officeDocument/2006/relationships/image" Target="../media/000350000001100404_13756.jpg"/><Relationship Id="rId54" Type="http://schemas.openxmlformats.org/officeDocument/2006/relationships/image" Target="../media/podvodka_gazovaya_silfonnaya_millennium_1_2_gayka_gayka_1_5m3757.jpg"/><Relationship Id="rId55" Type="http://schemas.openxmlformats.org/officeDocument/2006/relationships/image" Target="../media/podvodka_gazovaya_silfonnaya_millennium_1_2_shtutser_gayka_1_0m3758.jpg"/><Relationship Id="rId56" Type="http://schemas.openxmlformats.org/officeDocument/2006/relationships/image" Target="../media/podvodka_gazovaya_silfonnaya_millennium_1_2_shtutser_gayka_1_8m3759.jpg"/><Relationship Id="rId57" Type="http://schemas.openxmlformats.org/officeDocument/2006/relationships/image" Target="../media/shlang_dlya_stiralnoy_mashiny_2_5m_zalivnoy3760.jpg"/><Relationship Id="rId58" Type="http://schemas.openxmlformats.org/officeDocument/2006/relationships/image" Target="../media/shlang_dlya_stiralnoy_mashiny_3_0m_zalivnoy3761.jpg"/><Relationship Id="rId59" Type="http://schemas.openxmlformats.org/officeDocument/2006/relationships/image" Target="../media/shlang_dlya_stiralnoy_mashiny_3_5m_zalivnoy3762.jpg"/><Relationship Id="rId60" Type="http://schemas.openxmlformats.org/officeDocument/2006/relationships/image" Target="../media/shlang_dlya_stiralnoy_mashiny_2_0m_slivnoy3763.jpg"/><Relationship Id="rId61" Type="http://schemas.openxmlformats.org/officeDocument/2006/relationships/image" Target="../media/shlang_dlya_stiralnoy_mashiny_2_5m_slivnoy3764.jpg"/><Relationship Id="rId62" Type="http://schemas.openxmlformats.org/officeDocument/2006/relationships/image" Target="../media/000300000000100256_13765.jpg"/><Relationship Id="rId63" Type="http://schemas.openxmlformats.org/officeDocument/2006/relationships/image" Target="../media/shlang_dlya_stiralnoy_mashiny_3_5m_slivnoy3766.jpg"/><Relationship Id="rId64" Type="http://schemas.openxmlformats.org/officeDocument/2006/relationships/image" Target="../media/000300201100002205_13767.jpg"/><Relationship Id="rId65" Type="http://schemas.openxmlformats.org/officeDocument/2006/relationships/image" Target="../media/podvodka_gazovaya_silfonnaya_millennium_1_2_shtutser_gayka_3_0m3768.jpg"/><Relationship Id="rId66" Type="http://schemas.openxmlformats.org/officeDocument/2006/relationships/image" Target="../media/000300000000000146_13769.jpg"/><Relationship Id="rId67" Type="http://schemas.openxmlformats.org/officeDocument/2006/relationships/image" Target="../media/shlang_dlya_stiralnoy_mashiny_4_0m_slivnoy3770.jpg"/><Relationship Id="rId68" Type="http://schemas.openxmlformats.org/officeDocument/2006/relationships/image" Target="../media/podvodka_gazovaya_silfonnaya_millennium_1_2_gayka_gayka_1_8m3771.jpg"/><Relationship Id="rId69" Type="http://schemas.openxmlformats.org/officeDocument/2006/relationships/image" Target="../media/podvodka_gazovaya_silfonnaya_millennium_1_2_gayka_gayka_2_5m3772.jpg"/><Relationship Id="rId70" Type="http://schemas.openxmlformats.org/officeDocument/2006/relationships/image" Target="../media/podvodka_gazovaya_silfonnaya_millennium_1_2_shtutser_gayka_2_5m3773.jpg"/><Relationship Id="rId71" Type="http://schemas.openxmlformats.org/officeDocument/2006/relationships/image" Target="../media/prokladka_paronitovaya_du_20_dlya_flantsa3774.jpg"/><Relationship Id="rId72" Type="http://schemas.openxmlformats.org/officeDocument/2006/relationships/image" Target="../media/prokladka_paronitovaya_du_32_dlya_flantsa3775.jpg"/><Relationship Id="rId73" Type="http://schemas.openxmlformats.org/officeDocument/2006/relationships/image" Target="../media/prokladka_paronitovaya_du_40_dlya_flantsa3776.jpg"/><Relationship Id="rId74" Type="http://schemas.openxmlformats.org/officeDocument/2006/relationships/image" Target="../media/prokladka_paronitovaya_du_50_dlya_flantsa3777.jpg"/><Relationship Id="rId75" Type="http://schemas.openxmlformats.org/officeDocument/2006/relationships/image" Target="../media/podvodka_gazovaya_silfonnaya_millennium_3_4_gayka_shtutser_2_0m3778.jpg"/><Relationship Id="rId76" Type="http://schemas.openxmlformats.org/officeDocument/2006/relationships/image" Target="../media/podvodka_gazovaya_silfonnaya_millennium_1_2_gayka_gayka_3_0m3779.jpg"/><Relationship Id="rId77" Type="http://schemas.openxmlformats.org/officeDocument/2006/relationships/image" Target="../media/shlang_dlya_stiralnoy_mashiny_1_5m_slivnoy3780.jpg"/><Relationship Id="rId78" Type="http://schemas.openxmlformats.org/officeDocument/2006/relationships/image" Target="../media/shlang_dlya_stiralnoy_mashiny_1_0m_slivnoy3781.jpg"/><Relationship Id="rId79" Type="http://schemas.openxmlformats.org/officeDocument/2006/relationships/image" Target="../media/podvodka_gazovaya_silfonnaya_millennium_1_2_shtutser_gayka_5_0m3782.jpg"/><Relationship Id="rId80" Type="http://schemas.openxmlformats.org/officeDocument/2006/relationships/image" Target="../media/shlang_dlya_stiralnoy_mashiny_4_0m_zalivnoy3783.jpg"/><Relationship Id="rId81" Type="http://schemas.openxmlformats.org/officeDocument/2006/relationships/image" Target="../media/podvodka_gazovaya_silfonnaya_millennium_1_2_shtutser_gayka_0_4m3784.jpg"/><Relationship Id="rId82" Type="http://schemas.openxmlformats.org/officeDocument/2006/relationships/image" Target="../media/podvodka_gazovaya_silfonnaya_millennium_1_2_gayka_gayka_0_4m3785.jpg"/><Relationship Id="rId83" Type="http://schemas.openxmlformats.org/officeDocument/2006/relationships/image" Target="../media/podvodka_gazovaya_silfonnaya_millennium_1_2_gayka_gayka_5_0m3786.jpg"/><Relationship Id="rId84" Type="http://schemas.openxmlformats.org/officeDocument/2006/relationships/image" Target="../media/podvodka_dlya_smesitelya_millennium_1_5m3787.jpg"/><Relationship Id="rId85" Type="http://schemas.openxmlformats.org/officeDocument/2006/relationships/image" Target="../media/prokladka_paronitovaya_du_65_dlya_flantsa3788.jpg"/><Relationship Id="rId86" Type="http://schemas.openxmlformats.org/officeDocument/2006/relationships/image" Target="../media/prokladka_paronitovaya_du_80_dlya_flantsa3789.jpg"/><Relationship Id="rId87" Type="http://schemas.openxmlformats.org/officeDocument/2006/relationships/image" Target="../media/prokladka_paronitovaya_du_100_dlya_flantsa3790.jpg"/><Relationship Id="rId88" Type="http://schemas.openxmlformats.org/officeDocument/2006/relationships/image" Target="../media/podvodka_gazovaya_silfonnaya_millennium_3_4_gayka_shtutser_1_5m3791.jpg"/><Relationship Id="rId89" Type="http://schemas.openxmlformats.org/officeDocument/2006/relationships/image" Target="../media/000350000001100410_13792.jpg"/><Relationship Id="rId90" Type="http://schemas.openxmlformats.org/officeDocument/2006/relationships/image" Target="../media/shlang_soedinitelnyy_du_25_60sm_uglovoy3793.jpg"/><Relationship Id="rId91" Type="http://schemas.openxmlformats.org/officeDocument/2006/relationships/image" Target="../media/000350000001100415_13794.jpg"/><Relationship Id="rId92" Type="http://schemas.openxmlformats.org/officeDocument/2006/relationships/image" Target="../media/prokladka_paronitovaya_du_15_dlya_flantsa3795.jpg"/><Relationship Id="rId93" Type="http://schemas.openxmlformats.org/officeDocument/2006/relationships/image" Target="../media/shlang_soedinitelnyy_du_25_60sm_pryamoy3796.jpg"/><Relationship Id="rId94" Type="http://schemas.openxmlformats.org/officeDocument/2006/relationships/image" Target="../media/podvodka_gazovaya_silfonnaya_millennium_3_4_gayka_gayka_1_0m3797.jpg"/><Relationship Id="rId95" Type="http://schemas.openxmlformats.org/officeDocument/2006/relationships/image" Target="../media/podvodka_gazovaya_silfonnaya_millennium_3_4_gayka_gayka_1_2m3798.jpg"/><Relationship Id="rId96" Type="http://schemas.openxmlformats.org/officeDocument/2006/relationships/image" Target="../media/podvodka_gazovaya_silfonnaya_millennium_3_4_gayka_gayka_2_0m3799.jpg"/><Relationship Id="rId97" Type="http://schemas.openxmlformats.org/officeDocument/2006/relationships/image" Target="../media/podvodka_gazovaya_silfonnaya_millennium_3_4_gayka_shtutser_1_0m3800.jpg"/><Relationship Id="rId98" Type="http://schemas.openxmlformats.org/officeDocument/2006/relationships/image" Target="../media/podvodka_gazovaya_silfonnaya_millennium_3_4_gayka_shtutser_1_2m3801.jpg"/><Relationship Id="rId99" Type="http://schemas.openxmlformats.org/officeDocument/2006/relationships/image" Target="../media/podvodka_gazovaya_silfonnaya_millennium_3_4_gayka_gayka_1_5m3802.jpg"/><Relationship Id="rId100" Type="http://schemas.openxmlformats.org/officeDocument/2006/relationships/image" Target="../media/podvodka_gazovaya_silfonnaya_millennium_3_4_gayka_shtutser_0_8m3803.jpg"/><Relationship Id="rId101" Type="http://schemas.openxmlformats.org/officeDocument/2006/relationships/image" Target="../media/podvodka_gazovaya_silfonnaya_millennium_3_4_gayka_shtutser_2_5m3804.jpg"/><Relationship Id="rId102" Type="http://schemas.openxmlformats.org/officeDocument/2006/relationships/image" Target="../media/prokladka_paronitovaya_du_25_dlya_flantsa3805.jpg"/><Relationship Id="rId103" Type="http://schemas.openxmlformats.org/officeDocument/2006/relationships/image" Target="../media/prokladka_ftoroplastovaya_13806.jpg"/><Relationship Id="rId104" Type="http://schemas.openxmlformats.org/officeDocument/2006/relationships/image" Target="../media/soedinitel_plastikovyy_19kh223807.jpg"/><Relationship Id="rId105" Type="http://schemas.openxmlformats.org/officeDocument/2006/relationships/image" Target="../media/soedinitel_plastikovyy_22kh223808.jpg"/><Relationship Id="rId106" Type="http://schemas.openxmlformats.org/officeDocument/2006/relationships/image" Target="../media/prokladka_paronitovaya_du_125_dlya_flantsa3809.jpg"/><Relationship Id="rId107" Type="http://schemas.openxmlformats.org/officeDocument/2006/relationships/image" Target="../media/podmotka_dlya_trub_rekord_50m3810.jpg"/><Relationship Id="rId108" Type="http://schemas.openxmlformats.org/officeDocument/2006/relationships/image" Target="../media/008100000000024999_13811.jpg"/><Relationship Id="rId109" Type="http://schemas.openxmlformats.org/officeDocument/2006/relationships/image" Target="../media/podvodka_gazovaya_silfonnaya_millennium_3_4_gayka_gayka_2_5m3812.jpg"/><Relationship Id="rId110" Type="http://schemas.openxmlformats.org/officeDocument/2006/relationships/image" Target="../media/soedinitel_plastikovyy_19kh193813.jpg"/><Relationship Id="rId111" Type="http://schemas.openxmlformats.org/officeDocument/2006/relationships/image" Target="../media/000300000000000150_13814.jpg"/><Relationship Id="rId112" Type="http://schemas.openxmlformats.org/officeDocument/2006/relationships/image" Target="../media/000350000001100423_13815.jpg"/><Relationship Id="rId113" Type="http://schemas.openxmlformats.org/officeDocument/2006/relationships/image" Target="../media/prokladka_paronitovaya_du_150_dlya_flantsa3816.jpg"/><Relationship Id="rId114" Type="http://schemas.openxmlformats.org/officeDocument/2006/relationships/image" Target="../media/prokladka_paronitovaya_du_200_dlya_flantsa3817.jpg"/><Relationship Id="rId115" Type="http://schemas.openxmlformats.org/officeDocument/2006/relationships/image" Target="../media/000350000001100406_13818.jpg"/><Relationship Id="rId116" Type="http://schemas.openxmlformats.org/officeDocument/2006/relationships/image" Target="../media/008100000000024990_13819.jpg"/><Relationship Id="rId117" Type="http://schemas.openxmlformats.org/officeDocument/2006/relationships/image" Target="../media/lyen_santekhnicheskiy_40gr_uniflex_55m_v_tube3820.jpg"/><Relationship Id="rId118" Type="http://schemas.openxmlformats.org/officeDocument/2006/relationships/image" Target="../media/santekh_gel_anaerobnyy_siniy_15g_blister3821.jpg"/><Relationship Id="rId119" Type="http://schemas.openxmlformats.org/officeDocument/2006/relationships/image" Target="../media/santekh_gel_anaerobnyy_siniy_60g_blister3822.jpg"/><Relationship Id="rId120" Type="http://schemas.openxmlformats.org/officeDocument/2006/relationships/image" Target="../media/santekh_gel_anaerobnyy_zelenyy_15g_blister3823.jpg"/><Relationship Id="rId121" Type="http://schemas.openxmlformats.org/officeDocument/2006/relationships/image" Target="../media/santekh_gel_anaerobnyy_zelenyy_60g_blister3824.jpg"/><Relationship Id="rId122" Type="http://schemas.openxmlformats.org/officeDocument/2006/relationships/image" Target="../media/podvodka_gibkaya_dlya_vody_millennium_gayka_gayka_0_3m3825.jpg"/><Relationship Id="rId123" Type="http://schemas.openxmlformats.org/officeDocument/2006/relationships/image" Target="../media/podvodka_gibkaya_dlya_vody_millennium_shtutser_gayka_0_3m3826.jpg"/><Relationship Id="rId124" Type="http://schemas.openxmlformats.org/officeDocument/2006/relationships/image" Target="../media/000350000001100419_13827.jpg"/><Relationship Id="rId125" Type="http://schemas.openxmlformats.org/officeDocument/2006/relationships/image" Target="../media/000350000001100418_13828.jpg"/><Relationship Id="rId126" Type="http://schemas.openxmlformats.org/officeDocument/2006/relationships/image" Target="../media/shlang_soedinitelnyy_du_25_100sm_pryamoy3829.jpg"/><Relationship Id="rId127" Type="http://schemas.openxmlformats.org/officeDocument/2006/relationships/image" Target="../media/shlang_soedinitelnyy_du_25_100sm_uglovoy3830.jpg"/><Relationship Id="rId128" Type="http://schemas.openxmlformats.org/officeDocument/2006/relationships/image" Target="../media/podvodka_gazovaya_silfonnaya_millennium_3_4_gayka_gayka_0_8m3831.jpg"/><Relationship Id="rId129" Type="http://schemas.openxmlformats.org/officeDocument/2006/relationships/image" Target="../media/podvodka_gazovaya_silfonnaya_millennium_3_4_gayka_gayka_0_6m3832.jpg"/><Relationship Id="rId130" Type="http://schemas.openxmlformats.org/officeDocument/2006/relationships/image" Target="../media/uplotnitelnaya_pasta_25g_lyen_pastum_h2o_voda3833.jpg"/><Relationship Id="rId131" Type="http://schemas.openxmlformats.org/officeDocument/2006/relationships/image" Target="../media/008100000000025005_13834.jpg"/><Relationship Id="rId132" Type="http://schemas.openxmlformats.org/officeDocument/2006/relationships/image" Target="../media/004600000030002895_13835.jpg"/><Relationship Id="rId133" Type="http://schemas.openxmlformats.org/officeDocument/2006/relationships/image" Target="../media/podvodka_gazovaya_silfonnaya_millennium_3_4_gayka_shtutser_0_6m3836.jpg"/><Relationship Id="rId134" Type="http://schemas.openxmlformats.org/officeDocument/2006/relationships/image" Target="../media/008100000000024960_13837.jpg"/><Relationship Id="rId135" Type="http://schemas.openxmlformats.org/officeDocument/2006/relationships/image" Target="../media/lenta_fum_aviora_12mm_10m_dlya_vody3838.png"/><Relationship Id="rId136" Type="http://schemas.openxmlformats.org/officeDocument/2006/relationships/image" Target="../media/lenta_fum_vrt_12mm_0_1mm_12m_dlya_vody3839.png"/><Relationship Id="rId137" Type="http://schemas.openxmlformats.org/officeDocument/2006/relationships/image" Target="../media/lenta_fum_vrt_19mm_0_25mm_15m_dlya_vody3840.jpg"/><Relationship Id="rId138" Type="http://schemas.openxmlformats.org/officeDocument/2006/relationships/image" Target="../media/lenta_fum_vrt_12mm_0_1mm_12m_dlya_gaza3841.png"/><Relationship Id="rId139" Type="http://schemas.openxmlformats.org/officeDocument/2006/relationships/image" Target="../media/lenta_fum_vrt_19mm_0_25mm_15m_dlya_gaza3842.jpg"/><Relationship Id="rId140" Type="http://schemas.openxmlformats.org/officeDocument/2006/relationships/image" Target="../media/lenta_fum_profactor_19mm_0_25mm_15m_dlya_vody3843.jpg"/><Relationship Id="rId141" Type="http://schemas.openxmlformats.org/officeDocument/2006/relationships/image" Target="../media/026000000000900090_13844.jpg"/><Relationship Id="rId142" Type="http://schemas.openxmlformats.org/officeDocument/2006/relationships/image" Target="../media/026000000000900105_13845.jpg"/><Relationship Id="rId143" Type="http://schemas.openxmlformats.org/officeDocument/2006/relationships/image" Target="../media/026000000000900115_13846.jpg"/><Relationship Id="rId144" Type="http://schemas.openxmlformats.org/officeDocument/2006/relationships/image" Target="../media/lenta_fum_profactor_12mm_0_1mm_12m_dlya_vody3847.jpg"/><Relationship Id="rId145" Type="http://schemas.openxmlformats.org/officeDocument/2006/relationships/image" Target="../media/lyen_santekhnicheskiy_20g_uniflax_paket3848.png"/><Relationship Id="rId146" Type="http://schemas.openxmlformats.org/officeDocument/2006/relationships/image" Target="../media/lyen_santekhnicheskiy_50g_uniflax_paket3849.jpg"/><Relationship Id="rId147" Type="http://schemas.openxmlformats.org/officeDocument/2006/relationships/image" Target="../media/lyen_santekhnicheskiy_100g_uniflax_paket3850.png"/><Relationship Id="rId148" Type="http://schemas.openxmlformats.org/officeDocument/2006/relationships/image" Target="../media/026000000000900125_13851.jpg"/><Relationship Id="rId149" Type="http://schemas.openxmlformats.org/officeDocument/2006/relationships/image" Target="../media/026000000000900132_13852.jpg"/><Relationship Id="rId150" Type="http://schemas.openxmlformats.org/officeDocument/2006/relationships/image" Target="../media/podvodka_gazovaya_pvkh_1_2_gayka_gayka_0_4m3853.jpg"/><Relationship Id="rId151" Type="http://schemas.openxmlformats.org/officeDocument/2006/relationships/image" Target="../media/podvodka_gazovaya_pvkh_1_2_gayka_gayka_0_5m3854.jpg"/><Relationship Id="rId152" Type="http://schemas.openxmlformats.org/officeDocument/2006/relationships/image" Target="../media/000300200100000200_13855.jpg"/><Relationship Id="rId153" Type="http://schemas.openxmlformats.org/officeDocument/2006/relationships/image" Target="../media/podvodka_gazovaya_pvkh_1_2_gayka_gayka_0_8m3856.jpg"/><Relationship Id="rId154" Type="http://schemas.openxmlformats.org/officeDocument/2006/relationships/image" Target="../media/podvodka_gazovaya_pvkh_1_2_gayka_gayka_1_0m3857.jpg"/><Relationship Id="rId155" Type="http://schemas.openxmlformats.org/officeDocument/2006/relationships/image" Target="../media/podvodka_gazovaya_pvkh_1_2_gayka_gayka_1_2m3858.jpg"/><Relationship Id="rId156" Type="http://schemas.openxmlformats.org/officeDocument/2006/relationships/image" Target="../media/podvodka_gazovaya_pvkh_1_2_gayka_shtutser_0_4m3859.jpg"/><Relationship Id="rId157" Type="http://schemas.openxmlformats.org/officeDocument/2006/relationships/image" Target="../media/000300200100000550_13860.jpg"/><Relationship Id="rId158" Type="http://schemas.openxmlformats.org/officeDocument/2006/relationships/image" Target="../media/podvodka_gazovaya_pvkh_1_2_gayka_shtutser_0_6m3861.jpg"/><Relationship Id="rId159" Type="http://schemas.openxmlformats.org/officeDocument/2006/relationships/image" Target="../media/podvodka_gazovaya_pvkh_1_2_gayka_shtutser_0_8m3862.jpg"/><Relationship Id="rId160" Type="http://schemas.openxmlformats.org/officeDocument/2006/relationships/image" Target="../media/podvodka_gazovaya_pvkh_1_2_gayka_shtutser_1_0m3863.jpg"/><Relationship Id="rId161" Type="http://schemas.openxmlformats.org/officeDocument/2006/relationships/image" Target="../media/podvodka_gazovaya_pvkh_1_2_gayka_shtutser_1_2m3864.jpg"/><Relationship Id="rId162" Type="http://schemas.openxmlformats.org/officeDocument/2006/relationships/image" Target="../media/000300200100000360_13865.jpg"/><Relationship Id="rId163" Type="http://schemas.openxmlformats.org/officeDocument/2006/relationships/image" Target="../media/000300200100000370_13866.jpg"/><Relationship Id="rId164" Type="http://schemas.openxmlformats.org/officeDocument/2006/relationships/image" Target="../media/podvodka_gazovaya_pvkh_1_2_gayka_gayka_2_5m3867.jpg"/><Relationship Id="rId165" Type="http://schemas.openxmlformats.org/officeDocument/2006/relationships/image" Target="../media/podvodka_gazovaya_pvkh_1_2_gayka_gayka_3_0m3868.jpg"/><Relationship Id="rId166" Type="http://schemas.openxmlformats.org/officeDocument/2006/relationships/image" Target="../media/podvodka_gazovaya_pvkh_1_2_gayka_gayka_4_0m3869.jpg"/><Relationship Id="rId167" Type="http://schemas.openxmlformats.org/officeDocument/2006/relationships/image" Target="../media/podvodka_gazovaya_pvkh_1_2_gayka_gayka_5_0m3870.jpg"/><Relationship Id="rId168" Type="http://schemas.openxmlformats.org/officeDocument/2006/relationships/image" Target="../media/podvodka_gazovaya_pvkh_1_2_gayka_shtutser_1_5m3871.jpg"/><Relationship Id="rId169" Type="http://schemas.openxmlformats.org/officeDocument/2006/relationships/image" Target="../media/podvodka_gazovaya_pvkh_1_2_gayka_shtutser_2_0m3872.jpg"/><Relationship Id="rId170" Type="http://schemas.openxmlformats.org/officeDocument/2006/relationships/image" Target="../media/podvodka_gazovaya_pvkh_1_2_gayka_shtutser_3_0m3873.jpg"/><Relationship Id="rId171" Type="http://schemas.openxmlformats.org/officeDocument/2006/relationships/image" Target="../media/podvodka_gazovaya_pvkh_1_2_gayka_shtutser_4_0m3874.jpg"/><Relationship Id="rId172" Type="http://schemas.openxmlformats.org/officeDocument/2006/relationships/image" Target="../media/podvodka_gazovaya_pvkh_1_2_gayka_shtutser_5_0m3875.jpg"/><Relationship Id="rId173" Type="http://schemas.openxmlformats.org/officeDocument/2006/relationships/image" Target="../media/podvodka_gazovaya_pvkh_1_2_gayka_shtutser_2_5m3876.jpg"/><Relationship Id="rId174" Type="http://schemas.openxmlformats.org/officeDocument/2006/relationships/image" Target="../media/000300201100002900_13877.jpg"/><Relationship Id="rId175" Type="http://schemas.openxmlformats.org/officeDocument/2006/relationships/image" Target="../media/lenta_fum_profactor_12mm_0_1mm_12m_dlya_gaza3878.jpg"/><Relationship Id="rId176" Type="http://schemas.openxmlformats.org/officeDocument/2006/relationships/image" Target="../media/lenta_fum_profactor_19mm_0_25mm_15m_dlya_gaza3879.jpg"/><Relationship Id="rId177" Type="http://schemas.openxmlformats.org/officeDocument/2006/relationships/image" Target="../media/000050000000000010_13880.jpg"/><Relationship Id="rId178" Type="http://schemas.openxmlformats.org/officeDocument/2006/relationships/image" Target="../media/000050000000000015_13881.jpg"/><Relationship Id="rId179" Type="http://schemas.openxmlformats.org/officeDocument/2006/relationships/image" Target="../media/nit_santekhnicheskaya_sprint_50m_boks_blister3882.jpg"/><Relationship Id="rId180" Type="http://schemas.openxmlformats.org/officeDocument/2006/relationships/image" Target="../media/podvodka_gazovaya_pvkh_3_4_gayka_gayka_1m3883.jpg"/><Relationship Id="rId181" Type="http://schemas.openxmlformats.org/officeDocument/2006/relationships/image" Target="../media/podvodka_gazovaya_pvkh_3_4_gayka_gayka_1_2m3884.jpg"/><Relationship Id="rId182" Type="http://schemas.openxmlformats.org/officeDocument/2006/relationships/image" Target="../media/podvodka_gazovaya_pvkh_3_4_gayka_gayka_1_5m3885.jpg"/><Relationship Id="rId183" Type="http://schemas.openxmlformats.org/officeDocument/2006/relationships/image" Target="../media/podvodka_gazovaya_pvkh_3_4_gayka_shtutser_1_0m3886.jpg"/><Relationship Id="rId184" Type="http://schemas.openxmlformats.org/officeDocument/2006/relationships/image" Target="../media/podvodka_gazovaya_pvkh_3_4_gayka_shtutser_1_2m3887.jpg"/><Relationship Id="rId185" Type="http://schemas.openxmlformats.org/officeDocument/2006/relationships/image" Target="../media/podvodka_gazovaya_pvkh_3_4_gayka_shtutser_1_5m3888.jpg"/><Relationship Id="rId186" Type="http://schemas.openxmlformats.org/officeDocument/2006/relationships/image" Target="../media/podvodka_gazovaya_silfonnaya_millennium_1_2_gayka_gayka_4_0m3889.jpg"/><Relationship Id="rId187" Type="http://schemas.openxmlformats.org/officeDocument/2006/relationships/image" Target="../media/podvodka_gazovaya_silfonnaya_millennium_1_2_shtutser_gayka_4_0m3890.jpg"/><Relationship Id="rId188" Type="http://schemas.openxmlformats.org/officeDocument/2006/relationships/image" Target="../media/uplotnitelnaya_pasta_25g_lyen_pastum_gaz3891.jpg"/><Relationship Id="rId189" Type="http://schemas.openxmlformats.org/officeDocument/2006/relationships/image" Target="../media/shlang_soedinitelnyy_du_15kh25_50sm_pryamoy_dlya_nasosnoy_stantsii3892.jpg"/><Relationship Id="rId190" Type="http://schemas.openxmlformats.org/officeDocument/2006/relationships/image" Target="../media/000300200100000008_13893.jpg"/><Relationship Id="rId191" Type="http://schemas.openxmlformats.org/officeDocument/2006/relationships/image" Target="../media/000300201100000280_13894.jpg"/><Relationship Id="rId192" Type="http://schemas.openxmlformats.org/officeDocument/2006/relationships/image" Target="../media/santekh_gel_anaerobnyy_krasnyy_15g_blister3895.jpg"/><Relationship Id="rId193" Type="http://schemas.openxmlformats.org/officeDocument/2006/relationships/image" Target="../media/podvodka_gazovaya_pvkh_3_4_gayka_gayka_2_0m3896.jpg"/><Relationship Id="rId194" Type="http://schemas.openxmlformats.org/officeDocument/2006/relationships/image" Target="../media/podvodka_gazovaya_pvkh_3_4_gayka_shtutser_2_0m3897.jpg"/><Relationship Id="rId195" Type="http://schemas.openxmlformats.org/officeDocument/2006/relationships/image" Target="../media/000300201100000235_13898.jpg"/><Relationship Id="rId196" Type="http://schemas.openxmlformats.org/officeDocument/2006/relationships/image" Target="../media/nit_santekhnicheskaya_sprint_nabor_2kh50m_blister3899.jpg"/><Relationship Id="rId197" Type="http://schemas.openxmlformats.org/officeDocument/2006/relationships/image" Target="../media/nit_santekhnicheskaya_sprint_25m_boks_blister3900.jpg"/><Relationship Id="rId198" Type="http://schemas.openxmlformats.org/officeDocument/2006/relationships/image" Target="../media/podvodka_gazovaya_pvkh_1_2_gayka_gayka_1_8m3901.jpg"/><Relationship Id="rId199" Type="http://schemas.openxmlformats.org/officeDocument/2006/relationships/image" Target="../media/podvodka_gazovaya_pvkh_1_2_gayka_shtutser_1_8m3902.jpg"/><Relationship Id="rId200" Type="http://schemas.openxmlformats.org/officeDocument/2006/relationships/image" Target="../media/008100000000024948_13903.png"/><Relationship Id="rId201" Type="http://schemas.openxmlformats.org/officeDocument/2006/relationships/image" Target="../media/004600000030002894_13904.jpg"/><Relationship Id="rId202" Type="http://schemas.openxmlformats.org/officeDocument/2006/relationships/image" Target="../media/nit_santekhnicheskaya_sprint_50m_boks_50m_katushka_blister3905.jpg"/><Relationship Id="rId203" Type="http://schemas.openxmlformats.org/officeDocument/2006/relationships/image" Target="../media/008100000000025015_13906.jpg"/><Relationship Id="rId204" Type="http://schemas.openxmlformats.org/officeDocument/2006/relationships/image" Target="../media/008100000000025035_13907.jpg"/><Relationship Id="rId205" Type="http://schemas.openxmlformats.org/officeDocument/2006/relationships/image" Target="../media/008100000000025055_13908.jpg"/><Relationship Id="rId206" Type="http://schemas.openxmlformats.org/officeDocument/2006/relationships/image" Target="../media/000300201100000290_13909.jpg"/><Relationship Id="rId207" Type="http://schemas.openxmlformats.org/officeDocument/2006/relationships/image" Target="../media/008100000000025060_13910.jpg"/><Relationship Id="rId208" Type="http://schemas.openxmlformats.org/officeDocument/2006/relationships/image" Target="../media/000300000000001000_13911.jpg"/><Relationship Id="rId209" Type="http://schemas.openxmlformats.org/officeDocument/2006/relationships/image" Target="../media/000300000000002050_13912.jpg"/><Relationship Id="rId210" Type="http://schemas.openxmlformats.org/officeDocument/2006/relationships/image" Target="../media/000300000000002060_13913.jpg"/><Relationship Id="rId211" Type="http://schemas.openxmlformats.org/officeDocument/2006/relationships/image" Target="../media/000300000000002080_13914.jpg"/><Relationship Id="rId212" Type="http://schemas.openxmlformats.org/officeDocument/2006/relationships/image" Target="../media/008100000000025130_13915.jpg"/><Relationship Id="rId213" Type="http://schemas.openxmlformats.org/officeDocument/2006/relationships/image" Target="../media/008100000000025140_13916.jpg"/><Relationship Id="rId214" Type="http://schemas.openxmlformats.org/officeDocument/2006/relationships/image" Target="../media/004600000030002285_13917.jpg"/><Relationship Id="rId215" Type="http://schemas.openxmlformats.org/officeDocument/2006/relationships/image" Target="../media/000300000000005030_13918.jpg"/><Relationship Id="rId216" Type="http://schemas.openxmlformats.org/officeDocument/2006/relationships/image" Target="../media/000300000000005100_13919.jpg"/><Relationship Id="rId217" Type="http://schemas.openxmlformats.org/officeDocument/2006/relationships/image" Target="../media/000300000000005040_13920.jpg"/><Relationship Id="rId218" Type="http://schemas.openxmlformats.org/officeDocument/2006/relationships/image" Target="../media/000300000000005050_13921.jpg"/><Relationship Id="rId219" Type="http://schemas.openxmlformats.org/officeDocument/2006/relationships/image" Target="../media/000300000000005060_13922.jpg"/><Relationship Id="rId220" Type="http://schemas.openxmlformats.org/officeDocument/2006/relationships/image" Target="../media/000300000000005080_13923.jpg"/><Relationship Id="rId221" Type="http://schemas.openxmlformats.org/officeDocument/2006/relationships/image" Target="../media/000300000001000010_13924.jpg"/><Relationship Id="rId222" Type="http://schemas.openxmlformats.org/officeDocument/2006/relationships/image" Target="../media/000300000001000100_13925.jpg"/><Relationship Id="rId223" Type="http://schemas.openxmlformats.org/officeDocument/2006/relationships/image" Target="../media/000300000001000020_13926.jpg"/><Relationship Id="rId224" Type="http://schemas.openxmlformats.org/officeDocument/2006/relationships/image" Target="../media/000300000001000030_13927.jpg"/><Relationship Id="rId225" Type="http://schemas.openxmlformats.org/officeDocument/2006/relationships/image" Target="../media/000300000001000040_13928.jpg"/><Relationship Id="rId226" Type="http://schemas.openxmlformats.org/officeDocument/2006/relationships/image" Target="../media/000300000001000050_13929.jpg"/><Relationship Id="rId227" Type="http://schemas.openxmlformats.org/officeDocument/2006/relationships/image" Target="../media/000300000001000060_13930.jpg"/><Relationship Id="rId228" Type="http://schemas.openxmlformats.org/officeDocument/2006/relationships/image" Target="../media/000300000001000080_13931.jpg"/><Relationship Id="rId229" Type="http://schemas.openxmlformats.org/officeDocument/2006/relationships/image" Target="../media/000300000002000100_13932.jpg"/><Relationship Id="rId230" Type="http://schemas.openxmlformats.org/officeDocument/2006/relationships/image" Target="../media/000300000002000030_13933.jpg"/><Relationship Id="rId231" Type="http://schemas.openxmlformats.org/officeDocument/2006/relationships/image" Target="../media/000300000002000040_13934.jpg"/><Relationship Id="rId232" Type="http://schemas.openxmlformats.org/officeDocument/2006/relationships/image" Target="../media/000300000002000050_13935.jpg"/><Relationship Id="rId233" Type="http://schemas.openxmlformats.org/officeDocument/2006/relationships/image" Target="../media/000300000002000060_13936.jpg"/><Relationship Id="rId234" Type="http://schemas.openxmlformats.org/officeDocument/2006/relationships/image" Target="../media/000300000002000080_13937.jpg"/><Relationship Id="rId235" Type="http://schemas.openxmlformats.org/officeDocument/2006/relationships/image" Target="../media/000300000003000030_13938.jpg"/><Relationship Id="rId236" Type="http://schemas.openxmlformats.org/officeDocument/2006/relationships/image" Target="../media/000300000003000040_13939.jpg"/><Relationship Id="rId237" Type="http://schemas.openxmlformats.org/officeDocument/2006/relationships/image" Target="../media/000300000003000050_13940.jpg"/><Relationship Id="rId238" Type="http://schemas.openxmlformats.org/officeDocument/2006/relationships/image" Target="../media/000300000003000060_13941.jpg"/><Relationship Id="rId239" Type="http://schemas.openxmlformats.org/officeDocument/2006/relationships/image" Target="../media/000300000003000080_13942.jpg"/><Relationship Id="rId240" Type="http://schemas.openxmlformats.org/officeDocument/2006/relationships/image" Target="../media/000300000003000100_13943.jpg"/><Relationship Id="rId241" Type="http://schemas.openxmlformats.org/officeDocument/2006/relationships/image" Target="../media/000300000003000150_13944.jpg"/><Relationship Id="rId242" Type="http://schemas.openxmlformats.org/officeDocument/2006/relationships/image" Target="../media/000300200100000040_13945.jpg"/><Relationship Id="rId243" Type="http://schemas.openxmlformats.org/officeDocument/2006/relationships/image" Target="../media/000300200100000030_1394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Уплотнительная паста 75г Unipak для воды" descr="2036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онтажный комплект №3 Multipak вода/газ паста 20гр /лён 13гр" descr="2905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"00132"</f>
        <v>00132</v>
      </c>
      <c r="C15" s="11" t="s">
        <v>13</v>
      </c>
      <c r="D15" s="12">
        <v>190.0</v>
      </c>
    </row>
    <row r="16" spans="1:4" customHeight="1" ht="130">
      <c r="A16"/>
      <c r="B16" s="10" t="str">
        <f>"00133"</f>
        <v>00133</v>
      </c>
      <c r="C16" s="11" t="s">
        <v>14</v>
      </c>
      <c r="D16" s="12">
        <v>213.0</v>
      </c>
    </row>
    <row r="17" spans="1:4" customHeight="1" ht="130">
      <c r="A17"/>
      <c r="B17" s="10" t="str">
        <f>"00134"</f>
        <v>00134</v>
      </c>
      <c r="C17" s="11" t="s">
        <v>15</v>
      </c>
      <c r="D17" s="12">
        <v>248.0</v>
      </c>
    </row>
    <row r="18" spans="1:4" customHeight="1" ht="130">
      <c r="A18"/>
      <c r="B18" s="10" t="str">
        <f>"00135"</f>
        <v>00135</v>
      </c>
      <c r="C18" s="11" t="s">
        <v>16</v>
      </c>
      <c r="D18" s="12">
        <v>132.0</v>
      </c>
    </row>
    <row r="19" spans="1:4" customHeight="1" ht="130">
      <c r="A19"/>
      <c r="B19" s="10" t="str">
        <f>"00137"</f>
        <v>00137</v>
      </c>
      <c r="C19" s="11" t="s">
        <v>17</v>
      </c>
      <c r="D19" s="12">
        <v>140.0</v>
      </c>
    </row>
    <row r="20" spans="1:4" customHeight="1" ht="130">
      <c r="A20"/>
      <c r="B20" s="10" t="str">
        <f>"00138"</f>
        <v>00138</v>
      </c>
      <c r="C20" s="11" t="s">
        <v>18</v>
      </c>
      <c r="D20" s="12">
        <v>149.0</v>
      </c>
    </row>
    <row r="21" spans="1:4" customHeight="1" ht="130">
      <c r="A21"/>
      <c r="B21" s="10" t="str">
        <f>"00140"</f>
        <v>00140</v>
      </c>
      <c r="C21" s="11" t="s">
        <v>19</v>
      </c>
      <c r="D21" s="12">
        <v>169.0</v>
      </c>
    </row>
    <row r="22" spans="1:4" customHeight="1" ht="130">
      <c r="A22"/>
      <c r="B22" s="10" t="str">
        <f>"00141"</f>
        <v>00141</v>
      </c>
      <c r="C22" s="11" t="s">
        <v>20</v>
      </c>
      <c r="D22" s="12">
        <v>190.0</v>
      </c>
    </row>
    <row r="23" spans="1:4" customHeight="1" ht="130">
      <c r="A23"/>
      <c r="B23" s="10" t="str">
        <f>"00142"</f>
        <v>00142</v>
      </c>
      <c r="C23" s="11" t="s">
        <v>21</v>
      </c>
      <c r="D23" s="12">
        <v>213.0</v>
      </c>
    </row>
    <row r="24" spans="1:4" customHeight="1" ht="130">
      <c r="A24"/>
      <c r="B24" s="10" t="str">
        <f>"00143"</f>
        <v>00143</v>
      </c>
      <c r="C24" s="11" t="s">
        <v>22</v>
      </c>
      <c r="D24" s="12">
        <v>248.0</v>
      </c>
    </row>
    <row r="25" spans="1:4" customHeight="1" ht="130">
      <c r="A25"/>
      <c r="B25" s="10" t="str">
        <f>"00144"</f>
        <v>00144</v>
      </c>
      <c r="C25" s="11" t="s">
        <v>23</v>
      </c>
      <c r="D25" s="12">
        <v>132.0</v>
      </c>
    </row>
    <row r="26" spans="1:4" customHeight="1" ht="130">
      <c r="A26"/>
      <c r="B26" s="10" t="str">
        <f>"00145"</f>
        <v>00145</v>
      </c>
      <c r="C26" s="11" t="s">
        <v>24</v>
      </c>
      <c r="D26" s="12">
        <v>140.0</v>
      </c>
    </row>
    <row r="27" spans="1:4" customHeight="1" ht="130">
      <c r="A27"/>
      <c r="B27" s="10" t="str">
        <f>"00146"</f>
        <v>00146</v>
      </c>
      <c r="C27" s="11" t="s">
        <v>25</v>
      </c>
      <c r="D27" s="12">
        <v>149.0</v>
      </c>
    </row>
    <row r="28" spans="1:4" customHeight="1" ht="130">
      <c r="A28"/>
      <c r="B28" s="10" t="str">
        <f>"00147"</f>
        <v>00147</v>
      </c>
      <c r="C28" s="11" t="s">
        <v>26</v>
      </c>
      <c r="D28" s="12">
        <v>169.0</v>
      </c>
    </row>
    <row r="29" spans="1:4" customHeight="1" ht="130">
      <c r="A29"/>
      <c r="B29" s="10" t="str">
        <f>"00192"</f>
        <v>00192</v>
      </c>
      <c r="C29" s="11" t="s">
        <v>27</v>
      </c>
      <c r="D29" s="12">
        <v>240.0</v>
      </c>
    </row>
    <row r="30" spans="1:4" customHeight="1" ht="130">
      <c r="A30"/>
      <c r="B30" s="10" t="str">
        <f>"00193"</f>
        <v>00193</v>
      </c>
      <c r="C30" s="11" t="s">
        <v>28</v>
      </c>
      <c r="D30" s="12">
        <v>260.0</v>
      </c>
    </row>
    <row r="31" spans="1:4" customHeight="1" ht="130">
      <c r="A31"/>
      <c r="B31" s="10" t="str">
        <f>"00194"</f>
        <v>00194</v>
      </c>
      <c r="C31" s="11" t="s">
        <v>29</v>
      </c>
      <c r="D31" s="12">
        <v>277.0</v>
      </c>
    </row>
    <row r="32" spans="1:4" customHeight="1" ht="130">
      <c r="A32"/>
      <c r="B32" s="10" t="str">
        <f>"00195"</f>
        <v>00195</v>
      </c>
      <c r="C32" s="11" t="s">
        <v>30</v>
      </c>
      <c r="D32" s="12">
        <v>112.0</v>
      </c>
    </row>
    <row r="33" spans="1:4" customHeight="1" ht="130">
      <c r="A33"/>
      <c r="B33" s="10" t="str">
        <f>"00196"</f>
        <v>00196</v>
      </c>
      <c r="C33" s="11" t="s">
        <v>31</v>
      </c>
      <c r="D33" s="12">
        <v>140.0</v>
      </c>
    </row>
    <row r="34" spans="1:4" customHeight="1" ht="130">
      <c r="A34"/>
      <c r="B34" s="10" t="str">
        <f>"00197"</f>
        <v>00197</v>
      </c>
      <c r="C34" s="11" t="s">
        <v>32</v>
      </c>
      <c r="D34" s="12">
        <v>167.0</v>
      </c>
    </row>
    <row r="35" spans="1:4" customHeight="1" ht="130">
      <c r="A35"/>
      <c r="B35" s="10" t="str">
        <f>"00593"</f>
        <v>00593</v>
      </c>
      <c r="C35" s="11" t="s">
        <v>33</v>
      </c>
      <c r="D35" s="12">
        <v>348.0</v>
      </c>
    </row>
    <row r="36" spans="1:4" customHeight="1" ht="130">
      <c r="A36"/>
      <c r="B36" s="10" t="str">
        <f>"00764"</f>
        <v>00764</v>
      </c>
      <c r="C36" s="11" t="s">
        <v>34</v>
      </c>
      <c r="D36" s="12">
        <v>296.0</v>
      </c>
    </row>
    <row r="37" spans="1:4" customHeight="1" ht="130">
      <c r="A37"/>
      <c r="B37" s="10" t="str">
        <f>"00765"</f>
        <v>00765</v>
      </c>
      <c r="C37" s="11" t="s">
        <v>35</v>
      </c>
      <c r="D37" s="12">
        <v>350.0</v>
      </c>
    </row>
    <row r="38" spans="1:4" customHeight="1" ht="130">
      <c r="A38"/>
      <c r="B38" s="10" t="str">
        <f>"00766"</f>
        <v>00766</v>
      </c>
      <c r="C38" s="11" t="s">
        <v>36</v>
      </c>
      <c r="D38" s="12">
        <v>401.0</v>
      </c>
    </row>
    <row r="39" spans="1:4" customHeight="1" ht="130">
      <c r="A39"/>
      <c r="B39" s="10" t="str">
        <f>"00767"</f>
        <v>00767</v>
      </c>
      <c r="C39" s="11" t="s">
        <v>37</v>
      </c>
      <c r="D39" s="12">
        <v>394.0</v>
      </c>
    </row>
    <row r="40" spans="1:4" customHeight="1" ht="130">
      <c r="A40"/>
      <c r="B40" s="10" t="str">
        <f>"00769"</f>
        <v>00769</v>
      </c>
      <c r="C40" s="11" t="s">
        <v>38</v>
      </c>
      <c r="D40" s="12">
        <v>296.0</v>
      </c>
    </row>
    <row r="41" spans="1:4" customHeight="1" ht="130">
      <c r="A41"/>
      <c r="B41" s="10" t="str">
        <f>"00770"</f>
        <v>00770</v>
      </c>
      <c r="C41" s="11" t="s">
        <v>39</v>
      </c>
      <c r="D41" s="12">
        <v>318.0</v>
      </c>
    </row>
    <row r="42" spans="1:4" customHeight="1" ht="130">
      <c r="A42"/>
      <c r="B42" s="10" t="str">
        <f>"00945"</f>
        <v>00945</v>
      </c>
      <c r="C42" s="11" t="s">
        <v>40</v>
      </c>
      <c r="D42" s="12">
        <v>195.0</v>
      </c>
    </row>
    <row r="43" spans="1:4" customHeight="1" ht="130">
      <c r="A43"/>
      <c r="B43" s="10" t="str">
        <f>"00946"</f>
        <v>00946</v>
      </c>
      <c r="C43" s="11" t="s">
        <v>41</v>
      </c>
      <c r="D43" s="12">
        <v>350.0</v>
      </c>
    </row>
    <row r="44" spans="1:4" customHeight="1" ht="130">
      <c r="A44"/>
      <c r="B44" s="10" t="str">
        <f>"00947"</f>
        <v>00947</v>
      </c>
      <c r="C44" s="11" t="s">
        <v>42</v>
      </c>
      <c r="D44" s="12">
        <v>401.0</v>
      </c>
    </row>
    <row r="45" spans="1:4" customHeight="1" ht="130">
      <c r="A45"/>
      <c r="B45" s="10" t="str">
        <f>"01625"</f>
        <v>01625</v>
      </c>
      <c r="C45" s="11" t="s">
        <v>43</v>
      </c>
      <c r="D45" s="12">
        <v>400.0</v>
      </c>
    </row>
    <row r="46" spans="1:4" customHeight="1" ht="130">
      <c r="A46"/>
      <c r="B46" s="10" t="str">
        <f>"01632"</f>
        <v>01632</v>
      </c>
      <c r="C46" s="11" t="s">
        <v>44</v>
      </c>
      <c r="D46" s="12">
        <v>2.0</v>
      </c>
    </row>
    <row r="47" spans="1:4" customHeight="1" ht="130">
      <c r="A47"/>
      <c r="B47" s="10" t="str">
        <f>"01695"</f>
        <v>01695</v>
      </c>
      <c r="C47" s="11" t="s">
        <v>45</v>
      </c>
      <c r="D47" s="12">
        <v>400.0</v>
      </c>
    </row>
    <row r="48" spans="1:4" customHeight="1" ht="130">
      <c r="A48"/>
      <c r="B48" s="10" t="str">
        <f>"01696"</f>
        <v>01696</v>
      </c>
      <c r="C48" s="11" t="s">
        <v>46</v>
      </c>
      <c r="D48" s="12">
        <v>600.0</v>
      </c>
    </row>
    <row r="49" spans="1:4" customHeight="1" ht="130">
      <c r="A49"/>
      <c r="B49" s="10" t="str">
        <f>"01697"</f>
        <v>01697</v>
      </c>
      <c r="C49" s="11" t="s">
        <v>47</v>
      </c>
      <c r="D49" s="12">
        <v>690.0</v>
      </c>
    </row>
    <row r="50" spans="1:4" customHeight="1" ht="130">
      <c r="A50"/>
      <c r="B50" s="10" t="str">
        <f>"01769"</f>
        <v>01769</v>
      </c>
      <c r="C50" s="11" t="s">
        <v>48</v>
      </c>
      <c r="D50" s="12">
        <v>650.0</v>
      </c>
    </row>
    <row r="51" spans="1:4" customHeight="1" ht="130">
      <c r="A51"/>
      <c r="B51" s="10" t="str">
        <f>"02159"</f>
        <v>02159</v>
      </c>
      <c r="C51" s="11" t="s">
        <v>49</v>
      </c>
      <c r="D51" s="12">
        <v>560.0</v>
      </c>
    </row>
    <row r="52" spans="1:4" customHeight="1" ht="130">
      <c r="A52"/>
      <c r="B52" s="10" t="str">
        <f>"02168"</f>
        <v>02168</v>
      </c>
      <c r="C52" s="11" t="s">
        <v>50</v>
      </c>
      <c r="D52" s="12">
        <v>580.0</v>
      </c>
    </row>
    <row r="53" spans="1:4" customHeight="1" ht="130">
      <c r="A53"/>
      <c r="B53" s="10" t="str">
        <f>"02177"</f>
        <v>02177</v>
      </c>
      <c r="C53" s="11" t="s">
        <v>51</v>
      </c>
      <c r="D53" s="12">
        <v>167.0</v>
      </c>
    </row>
    <row r="54" spans="1:4" customHeight="1" ht="130">
      <c r="A54"/>
      <c r="B54" s="10" t="str">
        <f>"02178"</f>
        <v>02178</v>
      </c>
      <c r="C54" s="11" t="s">
        <v>52</v>
      </c>
      <c r="D54" s="12">
        <v>178.0</v>
      </c>
    </row>
    <row r="55" spans="1:4" customHeight="1" ht="130">
      <c r="A55"/>
      <c r="B55" s="10" t="str">
        <f>"02179"</f>
        <v>02179</v>
      </c>
      <c r="C55" s="11" t="s">
        <v>53</v>
      </c>
      <c r="D55" s="12">
        <v>188.0</v>
      </c>
    </row>
    <row r="56" spans="1:4" customHeight="1" ht="130">
      <c r="A56"/>
      <c r="B56" s="10" t="str">
        <f>"02180"</f>
        <v>02180</v>
      </c>
      <c r="C56" s="11" t="s">
        <v>54</v>
      </c>
      <c r="D56" s="12">
        <v>196.0</v>
      </c>
    </row>
    <row r="57" spans="1:4" customHeight="1" ht="130">
      <c r="A57"/>
      <c r="B57" s="10" t="str">
        <f>"02181"</f>
        <v>02181</v>
      </c>
      <c r="C57" s="11" t="s">
        <v>55</v>
      </c>
      <c r="D57" s="12">
        <v>218.0</v>
      </c>
    </row>
    <row r="58" spans="1:4" customHeight="1" ht="130">
      <c r="A58"/>
      <c r="B58" s="10" t="str">
        <f>"02182"</f>
        <v>02182</v>
      </c>
      <c r="C58" s="11" t="s">
        <v>56</v>
      </c>
      <c r="D58" s="12">
        <v>343.0</v>
      </c>
    </row>
    <row r="59" spans="1:4" customHeight="1" ht="130">
      <c r="A59"/>
      <c r="B59" s="10" t="str">
        <f>"02183"</f>
        <v>02183</v>
      </c>
      <c r="C59" s="11" t="s">
        <v>57</v>
      </c>
      <c r="D59" s="12">
        <v>167.0</v>
      </c>
    </row>
    <row r="60" spans="1:4" customHeight="1" ht="130">
      <c r="A60"/>
      <c r="B60" s="10" t="str">
        <f>"02184"</f>
        <v>02184</v>
      </c>
      <c r="C60" s="11" t="s">
        <v>58</v>
      </c>
      <c r="D60" s="12">
        <v>178.0</v>
      </c>
    </row>
    <row r="61" spans="1:4" customHeight="1" ht="130">
      <c r="A61"/>
      <c r="B61" s="10" t="str">
        <f>"02185"</f>
        <v>02185</v>
      </c>
      <c r="C61" s="11" t="s">
        <v>59</v>
      </c>
      <c r="D61" s="12">
        <v>188.0</v>
      </c>
    </row>
    <row r="62" spans="1:4" customHeight="1" ht="130">
      <c r="A62"/>
      <c r="B62" s="10" t="str">
        <f>"02186"</f>
        <v>02186</v>
      </c>
      <c r="C62" s="11" t="s">
        <v>60</v>
      </c>
      <c r="D62" s="12">
        <v>218.0</v>
      </c>
    </row>
    <row r="63" spans="1:4" customHeight="1" ht="130">
      <c r="A63"/>
      <c r="B63" s="10" t="str">
        <f>"02187"</f>
        <v>02187</v>
      </c>
      <c r="C63" s="11" t="s">
        <v>61</v>
      </c>
      <c r="D63" s="12">
        <v>257.0</v>
      </c>
    </row>
    <row r="64" spans="1:4" customHeight="1" ht="130">
      <c r="A64"/>
      <c r="B64" s="10" t="str">
        <f>"02188"</f>
        <v>02188</v>
      </c>
      <c r="C64" s="11" t="s">
        <v>62</v>
      </c>
      <c r="D64" s="12">
        <v>343.0</v>
      </c>
    </row>
    <row r="65" spans="1:4" customHeight="1" ht="130">
      <c r="A65"/>
      <c r="B65" s="10" t="str">
        <f>"02251"</f>
        <v>02251</v>
      </c>
      <c r="C65" s="11" t="s">
        <v>63</v>
      </c>
      <c r="D65" s="12">
        <v>6.0</v>
      </c>
    </row>
    <row r="66" spans="1:4" customHeight="1" ht="130">
      <c r="A66"/>
      <c r="B66" s="10" t="str">
        <f>"02259"</f>
        <v>02259</v>
      </c>
      <c r="C66" s="11" t="s">
        <v>64</v>
      </c>
      <c r="D66" s="12">
        <v>5.0</v>
      </c>
    </row>
    <row r="67" spans="1:4" customHeight="1" ht="130">
      <c r="A67"/>
      <c r="B67" s="10" t="str">
        <f>"02342"</f>
        <v>02342</v>
      </c>
      <c r="C67" s="11" t="s">
        <v>65</v>
      </c>
      <c r="D67" s="12">
        <v>257.0</v>
      </c>
    </row>
    <row r="68" spans="1:4" customHeight="1" ht="130">
      <c r="A68"/>
      <c r="B68" s="10" t="str">
        <f>"02374"</f>
        <v>02374</v>
      </c>
      <c r="C68" s="11" t="s">
        <v>66</v>
      </c>
      <c r="D68" s="12">
        <v>196.0</v>
      </c>
    </row>
    <row r="69" spans="1:4" customHeight="1" ht="130">
      <c r="A69"/>
      <c r="B69" s="10" t="str">
        <f>"02426"</f>
        <v>02426</v>
      </c>
      <c r="C69" s="11" t="s">
        <v>67</v>
      </c>
      <c r="D69" s="12">
        <v>305.0</v>
      </c>
    </row>
    <row r="70" spans="1:4" customHeight="1" ht="130">
      <c r="A70"/>
      <c r="B70" s="10" t="str">
        <f>"02509"</f>
        <v>02509</v>
      </c>
      <c r="C70" s="11" t="s">
        <v>68</v>
      </c>
      <c r="D70" s="12">
        <v>193.0</v>
      </c>
    </row>
    <row r="71" spans="1:4" customHeight="1" ht="130">
      <c r="A71"/>
      <c r="B71" s="10" t="str">
        <f>"02510"</f>
        <v>02510</v>
      </c>
      <c r="C71" s="11" t="s">
        <v>69</v>
      </c>
      <c r="D71" s="12">
        <v>216.0</v>
      </c>
    </row>
    <row r="72" spans="1:4" customHeight="1" ht="130">
      <c r="A72"/>
      <c r="B72" s="10" t="str">
        <f>"02511"</f>
        <v>02511</v>
      </c>
      <c r="C72" s="11" t="s">
        <v>70</v>
      </c>
      <c r="D72" s="12">
        <v>246.0</v>
      </c>
    </row>
    <row r="73" spans="1:4" customHeight="1" ht="130">
      <c r="A73"/>
      <c r="B73" s="10" t="str">
        <f>"02512"</f>
        <v>02512</v>
      </c>
      <c r="C73" s="11" t="s">
        <v>71</v>
      </c>
      <c r="D73" s="12">
        <v>107.0</v>
      </c>
    </row>
    <row r="74" spans="1:4" customHeight="1" ht="130">
      <c r="A74"/>
      <c r="B74" s="10" t="str">
        <f>"02513"</f>
        <v>02513</v>
      </c>
      <c r="C74" s="11" t="s">
        <v>72</v>
      </c>
      <c r="D74" s="12">
        <v>117.0</v>
      </c>
    </row>
    <row r="75" spans="1:4" customHeight="1" ht="130">
      <c r="A75"/>
      <c r="B75" s="10" t="str">
        <f>"02514"</f>
        <v>02514</v>
      </c>
      <c r="C75" s="11" t="s">
        <v>73</v>
      </c>
      <c r="D75" s="12">
        <v>136.0</v>
      </c>
    </row>
    <row r="76" spans="1:4" customHeight="1" ht="130">
      <c r="A76"/>
      <c r="B76" s="10" t="str">
        <f>"02554"</f>
        <v>02554</v>
      </c>
      <c r="C76" s="11" t="s">
        <v>74</v>
      </c>
      <c r="D76" s="12">
        <v>137.0</v>
      </c>
    </row>
    <row r="77" spans="1:4" customHeight="1" ht="130">
      <c r="A77"/>
      <c r="B77" s="10" t="str">
        <f>"02574"</f>
        <v>02574</v>
      </c>
      <c r="C77" s="11" t="s">
        <v>75</v>
      </c>
      <c r="D77" s="12">
        <v>680.0</v>
      </c>
    </row>
    <row r="78" spans="1:4" customHeight="1" ht="130">
      <c r="A78"/>
      <c r="B78" s="10" t="str">
        <f>"02672"</f>
        <v>02672</v>
      </c>
      <c r="C78" s="11" t="s">
        <v>76</v>
      </c>
      <c r="D78" s="12">
        <v>453.0</v>
      </c>
    </row>
    <row r="79" spans="1:4" customHeight="1" ht="130">
      <c r="A79"/>
      <c r="B79" s="10" t="str">
        <f>"02690"</f>
        <v>02690</v>
      </c>
      <c r="C79" s="11" t="s">
        <v>77</v>
      </c>
      <c r="D79" s="12">
        <v>4.0</v>
      </c>
    </row>
    <row r="80" spans="1:4" customHeight="1" ht="130">
      <c r="A80"/>
      <c r="B80" s="10" t="str">
        <f>"02720"</f>
        <v>02720</v>
      </c>
      <c r="C80" s="11" t="s">
        <v>78</v>
      </c>
      <c r="D80" s="12">
        <v>176.0</v>
      </c>
    </row>
    <row r="81" spans="1:4" customHeight="1" ht="130">
      <c r="A81"/>
      <c r="B81" s="10" t="str">
        <f>"02861"</f>
        <v>02861</v>
      </c>
      <c r="C81" s="11" t="s">
        <v>79</v>
      </c>
      <c r="D81" s="12">
        <v>305.0</v>
      </c>
    </row>
    <row r="82" spans="1:4" customHeight="1" ht="130">
      <c r="A82"/>
      <c r="B82" s="10" t="str">
        <f>"02982"</f>
        <v>02982</v>
      </c>
      <c r="C82" s="11" t="s">
        <v>80</v>
      </c>
      <c r="D82" s="12">
        <v>397.0</v>
      </c>
    </row>
    <row r="83" spans="1:4" customHeight="1" ht="130">
      <c r="A83"/>
      <c r="B83" s="10" t="str">
        <f>"02983"</f>
        <v>02983</v>
      </c>
      <c r="C83" s="11" t="s">
        <v>81</v>
      </c>
      <c r="D83" s="12">
        <v>397.0</v>
      </c>
    </row>
    <row r="84" spans="1:4" customHeight="1" ht="130">
      <c r="A84"/>
      <c r="B84" s="10" t="str">
        <f>"02990"</f>
        <v>02990</v>
      </c>
      <c r="C84" s="11" t="s">
        <v>82</v>
      </c>
      <c r="D84" s="12">
        <v>13.0</v>
      </c>
    </row>
    <row r="85" spans="1:4" customHeight="1" ht="130">
      <c r="A85"/>
      <c r="B85" s="10" t="str">
        <f>"02991"</f>
        <v>02991</v>
      </c>
      <c r="C85" s="11" t="s">
        <v>83</v>
      </c>
      <c r="D85" s="12">
        <v>13.0</v>
      </c>
    </row>
    <row r="86" spans="1:4" customHeight="1" ht="130">
      <c r="A86"/>
      <c r="B86" s="10" t="str">
        <f>"02992"</f>
        <v>02992</v>
      </c>
      <c r="C86" s="11" t="s">
        <v>84</v>
      </c>
      <c r="D86" s="12">
        <v>15.0</v>
      </c>
    </row>
    <row r="87" spans="1:4" customHeight="1" ht="130">
      <c r="A87"/>
      <c r="B87" s="10" t="str">
        <f>"02993"</f>
        <v>02993</v>
      </c>
      <c r="C87" s="11" t="s">
        <v>85</v>
      </c>
      <c r="D87" s="12">
        <v>15.0</v>
      </c>
    </row>
    <row r="88" spans="1:4" customHeight="1" ht="130">
      <c r="A88"/>
      <c r="B88" s="10" t="str">
        <f>"03099"</f>
        <v>03099</v>
      </c>
      <c r="C88" s="11" t="s">
        <v>86</v>
      </c>
      <c r="D88" s="12">
        <v>524.0</v>
      </c>
    </row>
    <row r="89" spans="1:4" customHeight="1" ht="130">
      <c r="A89"/>
      <c r="B89" s="10" t="str">
        <f>"03115"</f>
        <v>03115</v>
      </c>
      <c r="C89" s="11" t="s">
        <v>87</v>
      </c>
      <c r="D89" s="12">
        <v>453.0</v>
      </c>
    </row>
    <row r="90" spans="1:4" customHeight="1" ht="130">
      <c r="A90"/>
      <c r="B90" s="10" t="str">
        <f>"03207"</f>
        <v>03207</v>
      </c>
      <c r="C90" s="11" t="s">
        <v>88</v>
      </c>
      <c r="D90" s="12">
        <v>89.0</v>
      </c>
    </row>
    <row r="91" spans="1:4" customHeight="1" ht="130">
      <c r="A91"/>
      <c r="B91" s="10" t="str">
        <f>"03208"</f>
        <v>03208</v>
      </c>
      <c r="C91" s="11" t="s">
        <v>89</v>
      </c>
      <c r="D91" s="12">
        <v>76.0</v>
      </c>
    </row>
    <row r="92" spans="1:4" customHeight="1" ht="130">
      <c r="A92"/>
      <c r="B92" s="10" t="str">
        <f>"03764"</f>
        <v>03764</v>
      </c>
      <c r="C92" s="11" t="s">
        <v>90</v>
      </c>
      <c r="D92" s="12">
        <v>698.0</v>
      </c>
    </row>
    <row r="93" spans="1:4" customHeight="1" ht="130">
      <c r="A93"/>
      <c r="B93" s="10" t="str">
        <f>"04479"</f>
        <v>04479</v>
      </c>
      <c r="C93" s="11" t="s">
        <v>91</v>
      </c>
      <c r="D93" s="12">
        <v>278.0</v>
      </c>
    </row>
    <row r="94" spans="1:4" customHeight="1" ht="130">
      <c r="A94"/>
      <c r="B94" s="10" t="str">
        <f>"04556"</f>
        <v>04556</v>
      </c>
      <c r="C94" s="11" t="s">
        <v>92</v>
      </c>
      <c r="D94" s="12">
        <v>159.0</v>
      </c>
    </row>
    <row r="95" spans="1:4" customHeight="1" ht="130">
      <c r="A95"/>
      <c r="B95" s="10" t="str">
        <f>"04557"</f>
        <v>04557</v>
      </c>
      <c r="C95" s="11" t="s">
        <v>93</v>
      </c>
      <c r="D95" s="12">
        <v>159.0</v>
      </c>
    </row>
    <row r="96" spans="1:4" customHeight="1" ht="130">
      <c r="A96"/>
      <c r="B96" s="10" t="str">
        <f>"04558"</f>
        <v>04558</v>
      </c>
      <c r="C96" s="11" t="s">
        <v>94</v>
      </c>
      <c r="D96" s="12">
        <v>698.0</v>
      </c>
    </row>
    <row r="97" spans="1:4" customHeight="1" ht="130">
      <c r="A97"/>
      <c r="B97" s="10" t="str">
        <f>"04604"</f>
        <v>04604</v>
      </c>
      <c r="C97" s="11" t="s">
        <v>95</v>
      </c>
      <c r="D97" s="12">
        <v>441.0</v>
      </c>
    </row>
    <row r="98" spans="1:4" customHeight="1" ht="130">
      <c r="A98"/>
      <c r="B98" s="10" t="str">
        <f>"04658"</f>
        <v>04658</v>
      </c>
      <c r="C98" s="11" t="s">
        <v>96</v>
      </c>
      <c r="D98" s="12">
        <v>23.0</v>
      </c>
    </row>
    <row r="99" spans="1:4" customHeight="1" ht="130">
      <c r="A99"/>
      <c r="B99" s="10" t="str">
        <f>"04659"</f>
        <v>04659</v>
      </c>
      <c r="C99" s="11" t="s">
        <v>97</v>
      </c>
      <c r="D99" s="12">
        <v>25.0</v>
      </c>
    </row>
    <row r="100" spans="1:4" customHeight="1" ht="130">
      <c r="A100"/>
      <c r="B100" s="10" t="str">
        <f>"04660"</f>
        <v>04660</v>
      </c>
      <c r="C100" s="11" t="s">
        <v>98</v>
      </c>
      <c r="D100" s="12">
        <v>26.0</v>
      </c>
    </row>
    <row r="101" spans="1:4" customHeight="1" ht="130">
      <c r="A101"/>
      <c r="B101" s="10" t="str">
        <f>"07384"</f>
        <v>07384</v>
      </c>
      <c r="C101" s="11" t="s">
        <v>99</v>
      </c>
      <c r="D101" s="12">
        <v>420.0</v>
      </c>
    </row>
    <row r="102" spans="1:4" customHeight="1" ht="130">
      <c r="A102"/>
      <c r="B102" s="10" t="str">
        <f>"07471"</f>
        <v>07471</v>
      </c>
      <c r="C102" s="11" t="s">
        <v>100</v>
      </c>
      <c r="D102" s="12">
        <v>5.0</v>
      </c>
    </row>
    <row r="103" spans="1:4" customHeight="1" ht="130">
      <c r="A103"/>
      <c r="B103" s="10" t="str">
        <f>"07792"</f>
        <v>07792</v>
      </c>
      <c r="C103" s="11" t="s">
        <v>101</v>
      </c>
      <c r="D103" s="12">
        <v>590.0</v>
      </c>
    </row>
    <row r="104" spans="1:4" customHeight="1" ht="130">
      <c r="A104"/>
      <c r="B104" s="10" t="str">
        <f>"07982"</f>
        <v>07982</v>
      </c>
      <c r="C104" s="11" t="s">
        <v>102</v>
      </c>
      <c r="D104" s="12">
        <v>6.0</v>
      </c>
    </row>
    <row r="105" spans="1:4" customHeight="1" ht="130">
      <c r="A105"/>
      <c r="B105" s="10" t="str">
        <f>"08108"</f>
        <v>08108</v>
      </c>
      <c r="C105" s="11" t="s">
        <v>103</v>
      </c>
      <c r="D105" s="12">
        <v>13.0</v>
      </c>
    </row>
    <row r="106" spans="1:4" customHeight="1" ht="130">
      <c r="A106"/>
      <c r="B106" s="10" t="str">
        <f>"08279"</f>
        <v>08279</v>
      </c>
      <c r="C106" s="11" t="s">
        <v>104</v>
      </c>
      <c r="D106" s="12">
        <v>480.0</v>
      </c>
    </row>
    <row r="107" spans="1:4" customHeight="1" ht="130">
      <c r="A107"/>
      <c r="B107" s="10" t="str">
        <f>"08447"</f>
        <v>08447</v>
      </c>
      <c r="C107" s="11" t="s">
        <v>105</v>
      </c>
      <c r="D107" s="12">
        <v>357.0</v>
      </c>
    </row>
    <row r="108" spans="1:4" customHeight="1" ht="130">
      <c r="A108"/>
      <c r="B108" s="10" t="str">
        <f>"08448"</f>
        <v>08448</v>
      </c>
      <c r="C108" s="11" t="s">
        <v>106</v>
      </c>
      <c r="D108" s="12">
        <v>383.0</v>
      </c>
    </row>
    <row r="109" spans="1:4" customHeight="1" ht="130">
      <c r="A109"/>
      <c r="B109" s="10" t="str">
        <f>"08449"</f>
        <v>08449</v>
      </c>
      <c r="C109" s="11" t="s">
        <v>107</v>
      </c>
      <c r="D109" s="12">
        <v>524.0</v>
      </c>
    </row>
    <row r="110" spans="1:4" customHeight="1" ht="130">
      <c r="A110"/>
      <c r="B110" s="10" t="str">
        <f>"08450"</f>
        <v>08450</v>
      </c>
      <c r="C110" s="11" t="s">
        <v>108</v>
      </c>
      <c r="D110" s="12">
        <v>357.0</v>
      </c>
    </row>
    <row r="111" spans="1:4" customHeight="1" ht="130">
      <c r="A111"/>
      <c r="B111" s="10" t="str">
        <f>"08451"</f>
        <v>08451</v>
      </c>
      <c r="C111" s="11" t="s">
        <v>109</v>
      </c>
      <c r="D111" s="12">
        <v>383.0</v>
      </c>
    </row>
    <row r="112" spans="1:4" customHeight="1" ht="130">
      <c r="A112"/>
      <c r="B112" s="10" t="str">
        <f>"08589"</f>
        <v>08589</v>
      </c>
      <c r="C112" s="11" t="s">
        <v>110</v>
      </c>
      <c r="D112" s="12">
        <v>420.0</v>
      </c>
    </row>
    <row r="113" spans="1:4" customHeight="1" ht="130">
      <c r="A113"/>
      <c r="B113" s="10" t="str">
        <f>"08590"</f>
        <v>08590</v>
      </c>
      <c r="C113" s="11" t="s">
        <v>111</v>
      </c>
      <c r="D113" s="12">
        <v>335.0</v>
      </c>
    </row>
    <row r="114" spans="1:4" customHeight="1" ht="130">
      <c r="A114"/>
      <c r="B114" s="10" t="str">
        <f>"08697"</f>
        <v>08697</v>
      </c>
      <c r="C114" s="11" t="s">
        <v>112</v>
      </c>
      <c r="D114" s="12">
        <v>628.0</v>
      </c>
    </row>
    <row r="115" spans="1:4" customHeight="1" ht="130">
      <c r="A115"/>
      <c r="B115" s="10" t="str">
        <f>"09141"</f>
        <v>09141</v>
      </c>
      <c r="C115" s="11" t="s">
        <v>113</v>
      </c>
      <c r="D115" s="12">
        <v>13.0</v>
      </c>
    </row>
    <row r="116" spans="1:4" customHeight="1" ht="130">
      <c r="A116"/>
      <c r="B116" s="10" t="str">
        <f>"09265"</f>
        <v>09265</v>
      </c>
      <c r="C116" s="11" t="s">
        <v>114</v>
      </c>
      <c r="D116" s="12">
        <v>14.0</v>
      </c>
    </row>
    <row r="117" spans="1:4" customHeight="1" ht="130">
      <c r="A117"/>
      <c r="B117" s="10" t="str">
        <f>"09273"</f>
        <v>09273</v>
      </c>
      <c r="C117" s="11" t="s">
        <v>115</v>
      </c>
      <c r="D117" s="12">
        <v>30.0</v>
      </c>
    </row>
    <row r="118" spans="1:4" customHeight="1" ht="130">
      <c r="A118"/>
      <c r="B118" s="10" t="str">
        <f>"09274"</f>
        <v>09274</v>
      </c>
      <c r="C118" s="11" t="s">
        <v>116</v>
      </c>
      <c r="D118" s="12">
        <v>30.0</v>
      </c>
    </row>
    <row r="119" spans="1:4" customHeight="1" ht="130">
      <c r="A119"/>
      <c r="B119" s="10" t="str">
        <f>"09464"</f>
        <v>09464</v>
      </c>
      <c r="C119" s="11" t="s">
        <v>117</v>
      </c>
      <c r="D119" s="12">
        <v>33.0</v>
      </c>
    </row>
    <row r="120" spans="1:4" customHeight="1" ht="130">
      <c r="A120"/>
      <c r="B120" s="10" t="str">
        <f>"09866"</f>
        <v>09866</v>
      </c>
      <c r="C120" s="11" t="s">
        <v>118</v>
      </c>
      <c r="D120" s="12">
        <v>205.0</v>
      </c>
    </row>
    <row r="121" spans="1:4" customHeight="1" ht="130">
      <c r="A121"/>
      <c r="B121" s="10" t="str">
        <f>"10150"</f>
        <v>10150</v>
      </c>
      <c r="C121" s="11" t="s">
        <v>119</v>
      </c>
      <c r="D121" s="12">
        <v>270.0</v>
      </c>
    </row>
    <row r="122" spans="1:4" customHeight="1" ht="130">
      <c r="A122"/>
      <c r="B122" s="10" t="str">
        <f>"10171"</f>
        <v>10171</v>
      </c>
      <c r="C122" s="11" t="s">
        <v>120</v>
      </c>
      <c r="D122" s="12">
        <v>628.0</v>
      </c>
    </row>
    <row r="123" spans="1:4" customHeight="1" ht="130">
      <c r="A123"/>
      <c r="B123" s="10" t="str">
        <f>"10417"</f>
        <v>10417</v>
      </c>
      <c r="C123" s="11" t="s">
        <v>121</v>
      </c>
      <c r="D123" s="12">
        <v>30.0</v>
      </c>
    </row>
    <row r="124" spans="1:4" customHeight="1" ht="130">
      <c r="A124"/>
      <c r="B124" s="10" t="str">
        <f>"13056"</f>
        <v>13056</v>
      </c>
      <c r="C124" s="11" t="s">
        <v>122</v>
      </c>
      <c r="D124" s="12">
        <v>4.0</v>
      </c>
    </row>
    <row r="125" spans="1:4" customHeight="1" ht="130">
      <c r="A125"/>
      <c r="B125" s="10" t="str">
        <f>"13198"</f>
        <v>13198</v>
      </c>
      <c r="C125" s="11" t="s">
        <v>123</v>
      </c>
      <c r="D125" s="12">
        <v>7.0</v>
      </c>
    </row>
    <row r="126" spans="1:4" customHeight="1" ht="130">
      <c r="A126"/>
      <c r="B126" s="10" t="str">
        <f>"13791"</f>
        <v>13791</v>
      </c>
      <c r="C126" s="11" t="s">
        <v>124</v>
      </c>
      <c r="D126" s="12">
        <v>33.0</v>
      </c>
    </row>
    <row r="127" spans="1:4" customHeight="1" ht="130">
      <c r="A127"/>
      <c r="B127" s="10" t="str">
        <f>"13792"</f>
        <v>13792</v>
      </c>
      <c r="C127" s="11" t="s">
        <v>125</v>
      </c>
      <c r="D127" s="12">
        <v>52.0</v>
      </c>
    </row>
    <row r="128" spans="1:4" customHeight="1" ht="130">
      <c r="A128"/>
      <c r="B128" s="10" t="str">
        <f>"13966"</f>
        <v>13966</v>
      </c>
      <c r="C128" s="11" t="s">
        <v>126</v>
      </c>
      <c r="D128" s="12">
        <v>7.0</v>
      </c>
    </row>
    <row r="129" spans="1:4" customHeight="1" ht="130">
      <c r="A129"/>
      <c r="B129" s="10" t="str">
        <f>"14080"</f>
        <v>14080</v>
      </c>
      <c r="C129" s="11" t="s">
        <v>127</v>
      </c>
      <c r="D129" s="12">
        <v>80.0</v>
      </c>
    </row>
    <row r="130" spans="1:4" customHeight="1" ht="130">
      <c r="A130"/>
      <c r="B130" s="10" t="str">
        <f>"14081"</f>
        <v>14081</v>
      </c>
      <c r="C130" s="11" t="s">
        <v>128</v>
      </c>
      <c r="D130" s="12">
        <v>130.0</v>
      </c>
    </row>
    <row r="131" spans="1:4" customHeight="1" ht="130">
      <c r="A131"/>
      <c r="B131" s="10" t="str">
        <f>"14234"</f>
        <v>14234</v>
      </c>
      <c r="C131" s="11" t="s">
        <v>129</v>
      </c>
      <c r="D131" s="12">
        <v>230.0</v>
      </c>
    </row>
    <row r="132" spans="1:4" customHeight="1" ht="130">
      <c r="A132"/>
      <c r="B132" s="10" t="str">
        <f>"14235"</f>
        <v>14235</v>
      </c>
      <c r="C132" s="11" t="s">
        <v>130</v>
      </c>
      <c r="D132" s="12">
        <v>485.0</v>
      </c>
    </row>
    <row r="133" spans="1:4" customHeight="1" ht="130">
      <c r="A133"/>
      <c r="B133" s="10" t="str">
        <f>"14518"</f>
        <v>14518</v>
      </c>
      <c r="C133" s="11" t="s">
        <v>131</v>
      </c>
      <c r="D133" s="12">
        <v>220.0</v>
      </c>
    </row>
    <row r="134" spans="1:4" customHeight="1" ht="130">
      <c r="A134"/>
      <c r="B134" s="10" t="str">
        <f>"14519"</f>
        <v>14519</v>
      </c>
      <c r="C134" s="11" t="s">
        <v>132</v>
      </c>
      <c r="D134" s="12">
        <v>485.0</v>
      </c>
    </row>
    <row r="135" spans="1:4" customHeight="1" ht="130">
      <c r="A135"/>
      <c r="B135" s="10" t="str">
        <f>"15752"</f>
        <v>15752</v>
      </c>
      <c r="C135" s="11" t="s">
        <v>133</v>
      </c>
      <c r="D135" s="12">
        <v>125.0</v>
      </c>
    </row>
    <row r="136" spans="1:4" customHeight="1" ht="130">
      <c r="A136"/>
      <c r="B136" s="10" t="str">
        <f>"15920"</f>
        <v>15920</v>
      </c>
      <c r="C136" s="11" t="s">
        <v>134</v>
      </c>
      <c r="D136" s="12">
        <v>125.0</v>
      </c>
    </row>
    <row r="137" spans="1:4" customHeight="1" ht="130">
      <c r="A137"/>
      <c r="B137" s="10" t="str">
        <f>"16987"</f>
        <v>16987</v>
      </c>
      <c r="C137" s="11" t="s">
        <v>135</v>
      </c>
      <c r="D137" s="12">
        <v>12.0</v>
      </c>
    </row>
    <row r="138" spans="1:4" customHeight="1" ht="130">
      <c r="A138"/>
      <c r="B138" s="10" t="str">
        <f>"16988"</f>
        <v>16988</v>
      </c>
      <c r="C138" s="11" t="s">
        <v>136</v>
      </c>
      <c r="D138" s="12">
        <v>8.0</v>
      </c>
    </row>
    <row r="139" spans="1:4" customHeight="1" ht="130">
      <c r="A139"/>
      <c r="B139" s="10" t="str">
        <f>"17162"</f>
        <v>17162</v>
      </c>
      <c r="C139" s="11" t="s">
        <v>137</v>
      </c>
      <c r="D139" s="12">
        <v>700.0</v>
      </c>
    </row>
    <row r="140" spans="1:4" customHeight="1" ht="130">
      <c r="A140"/>
      <c r="B140" s="10" t="str">
        <f>"17163"</f>
        <v>17163</v>
      </c>
      <c r="C140" s="11" t="s">
        <v>138</v>
      </c>
      <c r="D140" s="12">
        <v>750.0</v>
      </c>
    </row>
    <row r="141" spans="1:4" customHeight="1" ht="130">
      <c r="A141"/>
      <c r="B141" s="10" t="str">
        <f>"17861"</f>
        <v>17861</v>
      </c>
      <c r="C141" s="11" t="s">
        <v>139</v>
      </c>
      <c r="D141" s="12">
        <v>335.0</v>
      </c>
    </row>
    <row r="142" spans="1:4" customHeight="1" ht="130">
      <c r="A142"/>
      <c r="B142" s="10" t="str">
        <f>"18324"</f>
        <v>18324</v>
      </c>
      <c r="C142" s="11" t="s">
        <v>140</v>
      </c>
      <c r="D142" s="12">
        <v>302.0</v>
      </c>
    </row>
    <row r="143" spans="1:4" customHeight="1" ht="130">
      <c r="A143"/>
      <c r="B143" s="10" t="str">
        <f>"19432"</f>
        <v>19432</v>
      </c>
      <c r="C143" s="11" t="s">
        <v>141</v>
      </c>
      <c r="D143" s="12">
        <v>104.0</v>
      </c>
    </row>
    <row r="144" spans="1:4" customHeight="1" ht="130">
      <c r="A144"/>
      <c r="B144" s="10" t="str">
        <f>"19433"</f>
        <v>19433</v>
      </c>
      <c r="C144" s="11" t="s">
        <v>142</v>
      </c>
      <c r="D144" s="12">
        <v>70.0</v>
      </c>
    </row>
    <row r="145" spans="1:4" customHeight="1" ht="130">
      <c r="A145"/>
      <c r="B145" s="10" t="str">
        <f>"19774"</f>
        <v>19774</v>
      </c>
      <c r="C145" s="11" t="s">
        <v>143</v>
      </c>
      <c r="D145" s="12">
        <v>330.0</v>
      </c>
    </row>
    <row r="146" spans="1:4" customHeight="1" ht="130">
      <c r="A146"/>
      <c r="B146" s="10" t="str">
        <f>"20315"</f>
        <v>20315</v>
      </c>
      <c r="C146" s="11" t="s">
        <v>144</v>
      </c>
      <c r="D146" s="12">
        <v>302.0</v>
      </c>
    </row>
    <row r="147" spans="1:4" customHeight="1" ht="130">
      <c r="A147"/>
      <c r="B147" s="10" t="str">
        <f>"20368"</f>
        <v>20368</v>
      </c>
      <c r="C147" s="11" t="s">
        <v>145</v>
      </c>
      <c r="D147" s="12">
        <v>234.0</v>
      </c>
    </row>
    <row r="148" spans="1:4" customHeight="1" ht="130">
      <c r="A148"/>
      <c r="B148" s="10" t="str">
        <f>"20405"</f>
        <v>20405</v>
      </c>
      <c r="C148" s="11" t="s">
        <v>146</v>
      </c>
      <c r="D148" s="12">
        <v>33.0</v>
      </c>
    </row>
    <row r="149" spans="1:4" customHeight="1" ht="130">
      <c r="A149"/>
      <c r="B149" s="10" t="str">
        <f>"20406"</f>
        <v>20406</v>
      </c>
      <c r="C149" s="11" t="s">
        <v>147</v>
      </c>
      <c r="D149" s="12">
        <v>33.0</v>
      </c>
    </row>
    <row r="150" spans="1:4" customHeight="1" ht="130">
      <c r="A150"/>
      <c r="B150" s="10" t="str">
        <f>"20407"</f>
        <v>20407</v>
      </c>
      <c r="C150" s="11" t="s">
        <v>148</v>
      </c>
      <c r="D150" s="12">
        <v>83.0</v>
      </c>
    </row>
    <row r="151" spans="1:4" customHeight="1" ht="130">
      <c r="A151"/>
      <c r="B151" s="10" t="str">
        <f>"20408"</f>
        <v>20408</v>
      </c>
      <c r="C151" s="11" t="s">
        <v>149</v>
      </c>
      <c r="D151" s="12">
        <v>36.0</v>
      </c>
    </row>
    <row r="152" spans="1:4" customHeight="1" ht="130">
      <c r="A152"/>
      <c r="B152" s="10" t="str">
        <f>"20409"</f>
        <v>20409</v>
      </c>
      <c r="C152" s="11" t="s">
        <v>150</v>
      </c>
      <c r="D152" s="12">
        <v>94.0</v>
      </c>
    </row>
    <row r="153" spans="1:4" customHeight="1" ht="130">
      <c r="A153"/>
      <c r="B153" s="10" t="str">
        <f>"20416"</f>
        <v>20416</v>
      </c>
      <c r="C153" s="11" t="s">
        <v>151</v>
      </c>
      <c r="D153" s="12">
        <v>100.0</v>
      </c>
    </row>
    <row r="154" spans="1:4" customHeight="1" ht="130">
      <c r="A154"/>
      <c r="B154" s="10" t="str">
        <f>"21459"</f>
        <v>21459</v>
      </c>
      <c r="C154" s="11" t="s">
        <v>152</v>
      </c>
      <c r="D154" s="12">
        <v>13.0</v>
      </c>
    </row>
    <row r="155" spans="1:4" customHeight="1" ht="130">
      <c r="A155"/>
      <c r="B155" s="10" t="str">
        <f>"21460"</f>
        <v>21460</v>
      </c>
      <c r="C155" s="11" t="s">
        <v>153</v>
      </c>
      <c r="D155" s="12">
        <v>17.0</v>
      </c>
    </row>
    <row r="156" spans="1:4" customHeight="1" ht="130">
      <c r="A156"/>
      <c r="B156" s="10" t="str">
        <f>"21461"</f>
        <v>21461</v>
      </c>
      <c r="C156" s="11" t="s">
        <v>154</v>
      </c>
      <c r="D156" s="12">
        <v>22.0</v>
      </c>
    </row>
    <row r="157" spans="1:4" customHeight="1" ht="130">
      <c r="A157"/>
      <c r="B157" s="10" t="str">
        <f>"21829"</f>
        <v>21829</v>
      </c>
      <c r="C157" s="11" t="s">
        <v>155</v>
      </c>
      <c r="D157" s="12">
        <v>56.0</v>
      </c>
    </row>
    <row r="158" spans="1:4" customHeight="1" ht="130">
      <c r="A158"/>
      <c r="B158" s="10" t="str">
        <f>"22208"</f>
        <v>22208</v>
      </c>
      <c r="C158" s="11" t="s">
        <v>156</v>
      </c>
      <c r="D158" s="12">
        <v>65.0</v>
      </c>
    </row>
    <row r="159" spans="1:4" customHeight="1" ht="130">
      <c r="A159"/>
      <c r="B159" s="10" t="str">
        <f>"22209"</f>
        <v>22209</v>
      </c>
      <c r="C159" s="11" t="s">
        <v>157</v>
      </c>
      <c r="D159" s="12">
        <v>140.0</v>
      </c>
    </row>
    <row r="160" spans="1:4" customHeight="1" ht="130">
      <c r="A160"/>
      <c r="B160" s="10" t="str">
        <f>"22210"</f>
        <v>22210</v>
      </c>
      <c r="C160" s="11" t="s">
        <v>158</v>
      </c>
      <c r="D160" s="12">
        <v>260.0</v>
      </c>
    </row>
    <row r="161" spans="1:4" customHeight="1" ht="130">
      <c r="A161"/>
      <c r="B161" s="10" t="str">
        <f>"22855"</f>
        <v>22855</v>
      </c>
      <c r="C161" s="11" t="s">
        <v>159</v>
      </c>
      <c r="D161" s="12">
        <v>26.0</v>
      </c>
    </row>
    <row r="162" spans="1:4" customHeight="1" ht="130">
      <c r="A162"/>
      <c r="B162" s="10" t="str">
        <f>"22856"</f>
        <v>22856</v>
      </c>
      <c r="C162" s="11" t="s">
        <v>160</v>
      </c>
      <c r="D162" s="12">
        <v>33.0</v>
      </c>
    </row>
    <row r="163" spans="1:4" customHeight="1" ht="130">
      <c r="A163"/>
      <c r="B163" s="10" t="str">
        <f>"22937"</f>
        <v>22937</v>
      </c>
      <c r="C163" s="11" t="s">
        <v>161</v>
      </c>
      <c r="D163" s="12">
        <v>159.0</v>
      </c>
    </row>
    <row r="164" spans="1:4" customHeight="1" ht="130">
      <c r="A164"/>
      <c r="B164" s="10" t="str">
        <f>"22938"</f>
        <v>22938</v>
      </c>
      <c r="C164" s="11" t="s">
        <v>162</v>
      </c>
      <c r="D164" s="12">
        <v>162.0</v>
      </c>
    </row>
    <row r="165" spans="1:4" customHeight="1" ht="130">
      <c r="A165"/>
      <c r="B165" s="10" t="str">
        <f>"22939"</f>
        <v>22939</v>
      </c>
      <c r="C165" s="11" t="s">
        <v>163</v>
      </c>
      <c r="D165" s="12">
        <v>173.0</v>
      </c>
    </row>
    <row r="166" spans="1:4" customHeight="1" ht="130">
      <c r="A166"/>
      <c r="B166" s="10" t="str">
        <f>"22940"</f>
        <v>22940</v>
      </c>
      <c r="C166" s="11" t="s">
        <v>164</v>
      </c>
      <c r="D166" s="12">
        <v>192.0</v>
      </c>
    </row>
    <row r="167" spans="1:4" customHeight="1" ht="130">
      <c r="A167"/>
      <c r="B167" s="10" t="str">
        <f>"22941"</f>
        <v>22941</v>
      </c>
      <c r="C167" s="11" t="s">
        <v>165</v>
      </c>
      <c r="D167" s="12">
        <v>219.0</v>
      </c>
    </row>
    <row r="168" spans="1:4" customHeight="1" ht="130">
      <c r="A168"/>
      <c r="B168" s="10" t="str">
        <f>"22942"</f>
        <v>22942</v>
      </c>
      <c r="C168" s="11" t="s">
        <v>166</v>
      </c>
      <c r="D168" s="12">
        <v>184.0</v>
      </c>
    </row>
    <row r="169" spans="1:4" customHeight="1" ht="130">
      <c r="A169"/>
      <c r="B169" s="10" t="str">
        <f>"22943"</f>
        <v>22943</v>
      </c>
      <c r="C169" s="11" t="s">
        <v>167</v>
      </c>
      <c r="D169" s="12">
        <v>159.0</v>
      </c>
    </row>
    <row r="170" spans="1:4" customHeight="1" ht="130">
      <c r="A170"/>
      <c r="B170" s="10" t="str">
        <f>"22944"</f>
        <v>22944</v>
      </c>
      <c r="C170" s="11" t="s">
        <v>168</v>
      </c>
      <c r="D170" s="12">
        <v>162.0</v>
      </c>
    </row>
    <row r="171" spans="1:4" customHeight="1" ht="130">
      <c r="A171"/>
      <c r="B171" s="10" t="str">
        <f>"22945"</f>
        <v>22945</v>
      </c>
      <c r="C171" s="11" t="s">
        <v>169</v>
      </c>
      <c r="D171" s="12">
        <v>173.0</v>
      </c>
    </row>
    <row r="172" spans="1:4" customHeight="1" ht="130">
      <c r="A172"/>
      <c r="B172" s="10" t="str">
        <f>"22946"</f>
        <v>22946</v>
      </c>
      <c r="C172" s="11" t="s">
        <v>170</v>
      </c>
      <c r="D172" s="12">
        <v>192.0</v>
      </c>
    </row>
    <row r="173" spans="1:4" customHeight="1" ht="130">
      <c r="A173"/>
      <c r="B173" s="10" t="str">
        <f>"22947"</f>
        <v>22947</v>
      </c>
      <c r="C173" s="11" t="s">
        <v>171</v>
      </c>
      <c r="D173" s="12">
        <v>219.0</v>
      </c>
    </row>
    <row r="174" spans="1:4" customHeight="1" ht="130">
      <c r="A174"/>
      <c r="B174" s="10" t="str">
        <f>"22948"</f>
        <v>22948</v>
      </c>
      <c r="C174" s="11" t="s">
        <v>172</v>
      </c>
      <c r="D174" s="12">
        <v>184.0</v>
      </c>
    </row>
    <row r="175" spans="1:4" customHeight="1" ht="130">
      <c r="A175"/>
      <c r="B175" s="10" t="str">
        <f>"23148"</f>
        <v>23148</v>
      </c>
      <c r="C175" s="11" t="s">
        <v>173</v>
      </c>
      <c r="D175" s="12">
        <v>216.0</v>
      </c>
    </row>
    <row r="176" spans="1:4" customHeight="1" ht="130">
      <c r="A176"/>
      <c r="B176" s="10" t="str">
        <f>"23149"</f>
        <v>23149</v>
      </c>
      <c r="C176" s="11" t="s">
        <v>174</v>
      </c>
      <c r="D176" s="12">
        <v>251.0</v>
      </c>
    </row>
    <row r="177" spans="1:4" customHeight="1" ht="130">
      <c r="A177"/>
      <c r="B177" s="10" t="str">
        <f>"23150"</f>
        <v>23150</v>
      </c>
      <c r="C177" s="11" t="s">
        <v>175</v>
      </c>
      <c r="D177" s="12">
        <v>290.0</v>
      </c>
    </row>
    <row r="178" spans="1:4" customHeight="1" ht="130">
      <c r="A178"/>
      <c r="B178" s="10" t="str">
        <f>"23151"</f>
        <v>23151</v>
      </c>
      <c r="C178" s="11" t="s">
        <v>176</v>
      </c>
      <c r="D178" s="12">
        <v>331.0</v>
      </c>
    </row>
    <row r="179" spans="1:4" customHeight="1" ht="130">
      <c r="A179"/>
      <c r="B179" s="10" t="str">
        <f>"23152"</f>
        <v>23152</v>
      </c>
      <c r="C179" s="11" t="s">
        <v>177</v>
      </c>
      <c r="D179" s="12">
        <v>451.0</v>
      </c>
    </row>
    <row r="180" spans="1:4" customHeight="1" ht="130">
      <c r="A180"/>
      <c r="B180" s="10" t="str">
        <f>"23153"</f>
        <v>23153</v>
      </c>
      <c r="C180" s="11" t="s">
        <v>178</v>
      </c>
      <c r="D180" s="12">
        <v>497.0</v>
      </c>
    </row>
    <row r="181" spans="1:4" customHeight="1" ht="130">
      <c r="A181"/>
      <c r="B181" s="10" t="str">
        <f>"23154"</f>
        <v>23154</v>
      </c>
      <c r="C181" s="11" t="s">
        <v>179</v>
      </c>
      <c r="D181" s="12">
        <v>216.0</v>
      </c>
    </row>
    <row r="182" spans="1:4" customHeight="1" ht="130">
      <c r="A182"/>
      <c r="B182" s="10" t="str">
        <f>"23155"</f>
        <v>23155</v>
      </c>
      <c r="C182" s="11" t="s">
        <v>180</v>
      </c>
      <c r="D182" s="12">
        <v>251.0</v>
      </c>
    </row>
    <row r="183" spans="1:4" customHeight="1" ht="130">
      <c r="A183"/>
      <c r="B183" s="10" t="str">
        <f>"23156"</f>
        <v>23156</v>
      </c>
      <c r="C183" s="11" t="s">
        <v>181</v>
      </c>
      <c r="D183" s="12">
        <v>331.0</v>
      </c>
    </row>
    <row r="184" spans="1:4" customHeight="1" ht="130">
      <c r="A184"/>
      <c r="B184" s="10" t="str">
        <f>"23157"</f>
        <v>23157</v>
      </c>
      <c r="C184" s="11" t="s">
        <v>182</v>
      </c>
      <c r="D184" s="12">
        <v>451.0</v>
      </c>
    </row>
    <row r="185" spans="1:4" customHeight="1" ht="130">
      <c r="A185"/>
      <c r="B185" s="10" t="str">
        <f>"23158"</f>
        <v>23158</v>
      </c>
      <c r="C185" s="11" t="s">
        <v>183</v>
      </c>
      <c r="D185" s="12">
        <v>497.0</v>
      </c>
    </row>
    <row r="186" spans="1:4" customHeight="1" ht="130">
      <c r="A186"/>
      <c r="B186" s="10" t="str">
        <f>"23159"</f>
        <v>23159</v>
      </c>
      <c r="C186" s="11" t="s">
        <v>184</v>
      </c>
      <c r="D186" s="12">
        <v>290.0</v>
      </c>
    </row>
    <row r="187" spans="1:4" customHeight="1" ht="130">
      <c r="A187"/>
      <c r="B187" s="10" t="str">
        <f>"23252"</f>
        <v>23252</v>
      </c>
      <c r="C187" s="11" t="s">
        <v>185</v>
      </c>
      <c r="D187" s="12">
        <v>250.0</v>
      </c>
    </row>
    <row r="188" spans="1:4" customHeight="1" ht="130">
      <c r="A188"/>
      <c r="B188" s="10" t="str">
        <f>"23517"</f>
        <v>23517</v>
      </c>
      <c r="C188" s="11" t="s">
        <v>186</v>
      </c>
      <c r="D188" s="12">
        <v>61.0</v>
      </c>
    </row>
    <row r="189" spans="1:4" customHeight="1" ht="130">
      <c r="A189"/>
      <c r="B189" s="10" t="str">
        <f>"23659"</f>
        <v>23659</v>
      </c>
      <c r="C189" s="11" t="s">
        <v>187</v>
      </c>
      <c r="D189" s="12">
        <v>100.0</v>
      </c>
    </row>
    <row r="190" spans="1:4" customHeight="1" ht="130">
      <c r="A190"/>
      <c r="B190" s="10" t="str">
        <f>"23957"</f>
        <v>23957</v>
      </c>
      <c r="C190" s="11" t="s">
        <v>188</v>
      </c>
      <c r="D190" s="12">
        <v>90.0</v>
      </c>
    </row>
    <row r="191" spans="1:4" customHeight="1" ht="130">
      <c r="A191"/>
      <c r="B191" s="10" t="str">
        <f>"24120"</f>
        <v>24120</v>
      </c>
      <c r="C191" s="11" t="s">
        <v>189</v>
      </c>
      <c r="D191" s="12">
        <v>90.0</v>
      </c>
    </row>
    <row r="192" spans="1:4" customHeight="1" ht="130">
      <c r="A192"/>
      <c r="B192" s="10" t="str">
        <f>"24802"</f>
        <v>24802</v>
      </c>
      <c r="C192" s="11" t="s">
        <v>190</v>
      </c>
      <c r="D192" s="12">
        <v>270.0</v>
      </c>
    </row>
    <row r="193" spans="1:4" customHeight="1" ht="130">
      <c r="A193"/>
      <c r="B193" s="10" t="str">
        <f>"24908"</f>
        <v>24908</v>
      </c>
      <c r="C193" s="11" t="s">
        <v>191</v>
      </c>
      <c r="D193" s="12">
        <v>401.0</v>
      </c>
    </row>
    <row r="194" spans="1:4" customHeight="1" ht="130">
      <c r="A194"/>
      <c r="B194" s="10" t="str">
        <f>"24909"</f>
        <v>24909</v>
      </c>
      <c r="C194" s="11" t="s">
        <v>192</v>
      </c>
      <c r="D194" s="12">
        <v>422.0</v>
      </c>
    </row>
    <row r="195" spans="1:4" customHeight="1" ht="130">
      <c r="A195"/>
      <c r="B195" s="10" t="str">
        <f>"24910"</f>
        <v>24910</v>
      </c>
      <c r="C195" s="11" t="s">
        <v>193</v>
      </c>
      <c r="D195" s="12">
        <v>508.0</v>
      </c>
    </row>
    <row r="196" spans="1:4" customHeight="1" ht="130">
      <c r="A196"/>
      <c r="B196" s="10" t="str">
        <f>"24911"</f>
        <v>24911</v>
      </c>
      <c r="C196" s="11" t="s">
        <v>194</v>
      </c>
      <c r="D196" s="12">
        <v>401.0</v>
      </c>
    </row>
    <row r="197" spans="1:4" customHeight="1" ht="130">
      <c r="A197"/>
      <c r="B197" s="10" t="str">
        <f>"24912"</f>
        <v>24912</v>
      </c>
      <c r="C197" s="11" t="s">
        <v>195</v>
      </c>
      <c r="D197" s="12">
        <v>422.0</v>
      </c>
    </row>
    <row r="198" spans="1:4" customHeight="1" ht="130">
      <c r="A198"/>
      <c r="B198" s="10" t="str">
        <f>"24913"</f>
        <v>24913</v>
      </c>
      <c r="C198" s="11" t="s">
        <v>196</v>
      </c>
      <c r="D198" s="12">
        <v>508.0</v>
      </c>
    </row>
    <row r="199" spans="1:4" customHeight="1" ht="130">
      <c r="A199"/>
      <c r="B199" s="10" t="str">
        <f>"24982"</f>
        <v>24982</v>
      </c>
      <c r="C199" s="11" t="s">
        <v>197</v>
      </c>
      <c r="D199" s="12">
        <v>577.0</v>
      </c>
    </row>
    <row r="200" spans="1:4" customHeight="1" ht="130">
      <c r="A200"/>
      <c r="B200" s="10" t="str">
        <f>"24983"</f>
        <v>24983</v>
      </c>
      <c r="C200" s="11" t="s">
        <v>198</v>
      </c>
      <c r="D200" s="12">
        <v>577.0</v>
      </c>
    </row>
    <row r="201" spans="1:4" customHeight="1" ht="130">
      <c r="A201"/>
      <c r="B201" s="10" t="str">
        <f>"25096"</f>
        <v>25096</v>
      </c>
      <c r="C201" s="11" t="s">
        <v>199</v>
      </c>
      <c r="D201" s="12">
        <v>107.0</v>
      </c>
    </row>
    <row r="202" spans="1:4" customHeight="1" ht="130">
      <c r="A202"/>
      <c r="B202" s="10" t="str">
        <f>"25208"</f>
        <v>25208</v>
      </c>
      <c r="C202" s="11" t="s">
        <v>200</v>
      </c>
      <c r="D202" s="12">
        <v>350.0</v>
      </c>
    </row>
    <row r="203" spans="1:4" customHeight="1" ht="130">
      <c r="A203"/>
      <c r="B203" s="10" t="str">
        <f>"25770"</f>
        <v>25770</v>
      </c>
      <c r="C203" s="11" t="s">
        <v>201</v>
      </c>
      <c r="D203" s="12">
        <v>320.0</v>
      </c>
    </row>
    <row r="204" spans="1:4" customHeight="1" ht="130">
      <c r="A204"/>
      <c r="B204" s="10" t="str">
        <f>"26278"</f>
        <v>26278</v>
      </c>
      <c r="C204" s="11" t="s">
        <v>202</v>
      </c>
      <c r="D204" s="12">
        <v>496.0</v>
      </c>
    </row>
    <row r="205" spans="1:4" customHeight="1" ht="130">
      <c r="A205"/>
      <c r="B205" s="10" t="str">
        <f>"26280"</f>
        <v>26280</v>
      </c>
      <c r="C205" s="11" t="s">
        <v>203</v>
      </c>
      <c r="D205" s="12">
        <v>200.0</v>
      </c>
    </row>
    <row r="206" spans="1:4" customHeight="1" ht="130">
      <c r="A206"/>
      <c r="B206" s="10" t="str">
        <f>"26724"</f>
        <v>26724</v>
      </c>
      <c r="C206" s="11" t="s">
        <v>204</v>
      </c>
      <c r="D206" s="12">
        <v>540.0</v>
      </c>
    </row>
    <row r="207" spans="1:4" customHeight="1" ht="130">
      <c r="A207"/>
      <c r="B207" s="10" t="str">
        <f>"27083"</f>
        <v>27083</v>
      </c>
      <c r="C207" s="11" t="s">
        <v>205</v>
      </c>
      <c r="D207" s="12">
        <v>540.0</v>
      </c>
    </row>
    <row r="208" spans="1:4" customHeight="1" ht="130">
      <c r="A208"/>
      <c r="B208" s="10" t="str">
        <f>"27645"</f>
        <v>27645</v>
      </c>
      <c r="C208" s="11" t="s">
        <v>206</v>
      </c>
      <c r="D208" s="12">
        <v>759.0</v>
      </c>
    </row>
    <row r="209" spans="1:4" customHeight="1" ht="130">
      <c r="A209"/>
      <c r="B209" s="10" t="str">
        <f>"27948"</f>
        <v>27948</v>
      </c>
      <c r="C209" s="11" t="s">
        <v>207</v>
      </c>
      <c r="D209" s="12">
        <v>205.0</v>
      </c>
    </row>
    <row r="210" spans="1:4" customHeight="1" ht="130">
      <c r="A210"/>
      <c r="B210" s="10" t="str">
        <f>"28360"</f>
        <v>28360</v>
      </c>
      <c r="C210" s="11" t="s">
        <v>208</v>
      </c>
      <c r="D210" s="12">
        <v>135.0</v>
      </c>
    </row>
    <row r="211" spans="1:4" customHeight="1" ht="130">
      <c r="A211"/>
      <c r="B211" s="10" t="str">
        <f>"28843"</f>
        <v>28843</v>
      </c>
      <c r="C211" s="11" t="s">
        <v>209</v>
      </c>
      <c r="D211" s="12">
        <v>266.0</v>
      </c>
    </row>
    <row r="212" spans="1:4" customHeight="1" ht="130">
      <c r="A212"/>
      <c r="B212" s="10" t="str">
        <f>"28844"</f>
        <v>28844</v>
      </c>
      <c r="C212" s="11" t="s">
        <v>210</v>
      </c>
      <c r="D212" s="12">
        <v>266.0</v>
      </c>
    </row>
    <row r="213" spans="1:4" customHeight="1" ht="130">
      <c r="A213"/>
      <c r="B213" s="10" t="str">
        <f>"29054"</f>
        <v>29054</v>
      </c>
      <c r="C213" s="11" t="s">
        <v>211</v>
      </c>
      <c r="D213" s="12">
        <v>169.0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250.0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330.0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365.0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365.0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355.0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485.0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215.0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230.0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245.0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