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<sst xmlns="http://schemas.openxmlformats.org/spreadsheetml/2006/main" uniqueCount="166">
  <si>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</si>
  <si>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</si>
  <si>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</si>
  <si>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</si>
  <si>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</si>
  <si>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</si>
  <si>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</si>
  <si>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</si>
  <si>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07.11.2024</t>
  </si>
  <si>
    <t>картинка</t>
  </si>
  <si>
    <t>Код товара</t>
  </si>
  <si>
    <t>Наименование</t>
  </si>
  <si>
    <t>цена</t>
  </si>
  <si>
    <t>Плита газовая DeLuxe 5040.31г белая крышка чугунные решетки</t>
  </si>
  <si>
    <t>Плита газовая DeLuxe 5040.36г белая крышка</t>
  </si>
  <si>
    <t>Плита газовая DeLuxe 5040.37г белая стеклянная крышка</t>
  </si>
  <si>
    <t>Плита комбинированная DeLuxe 5040.20 белая крышка чугунные решетки</t>
  </si>
  <si>
    <t>Плита комбинированная DeLuxe 5040.21 белая крышка чугунные решетки</t>
  </si>
  <si>
    <t>Фильтр акриловый аэрозольный</t>
  </si>
  <si>
    <t>Плита газовая DeLuxe 506040.04г крышка чугунные решётки газ-контроль</t>
  </si>
  <si>
    <t>Плита газовая DeLuxe 5040.38г чёрная щиток</t>
  </si>
  <si>
    <t>Холодильник Атлант ХМ 4008-022</t>
  </si>
  <si>
    <t>Холодильник Атлант ХМ 4012-022</t>
  </si>
  <si>
    <t>Холодильник Атлант ХМ 6026-031</t>
  </si>
  <si>
    <t>Холодильник Атлант МХ 2822-80</t>
  </si>
  <si>
    <t>Холодильник Атлант ХМ 4009-000</t>
  </si>
  <si>
    <t>Холодильник Атлант ХМ 6024-031</t>
  </si>
  <si>
    <t>Холодильник Атлант ХМ 6025-031</t>
  </si>
  <si>
    <t>Морозильник Атлант М 7184-000-003</t>
  </si>
  <si>
    <t>Холодильник Атлант МХМ 2808-90</t>
  </si>
  <si>
    <t>Холодильник Атлант МХМ 2835-90/97</t>
  </si>
  <si>
    <t>Холодильник Атлант ХМ 4011-022</t>
  </si>
  <si>
    <t>Холодильник ХМ Атлант 4013-022</t>
  </si>
  <si>
    <t>Холодильник Атлант МХ 2823-80</t>
  </si>
  <si>
    <t>Холодильник Атлант МХМ 2826-90/97</t>
  </si>
  <si>
    <t>Холодильник Атлант ХМ 6021-080 серебро</t>
  </si>
  <si>
    <t>Холодильник Атлант ХМ 6023-031</t>
  </si>
  <si>
    <t>Плита газовая DeLuxe 5040.38г белая щиток</t>
  </si>
  <si>
    <t>Плита электрическая DeLuxe 5004.12э</t>
  </si>
  <si>
    <t>Фильтр угольный FU-20 Oasis</t>
  </si>
  <si>
    <t>Холодильник Атлант МХМ 2819-90</t>
  </si>
  <si>
    <t>Холодильник Атлант ХМ 6021-031</t>
  </si>
  <si>
    <t>Холодильник Атлант ХМ 6024-080</t>
  </si>
  <si>
    <t>Холодильник Атлант ХМ 6025-060</t>
  </si>
  <si>
    <t>Морозильник Атлант ММ 7204-090/100</t>
  </si>
  <si>
    <t>Плита газовая DeLuxe 506040.14г крышка чугунные решётки</t>
  </si>
  <si>
    <t>Морозильник Атлант МХ 7204-160</t>
  </si>
  <si>
    <t>Холодильник Атлант ХМ 4010-022</t>
  </si>
  <si>
    <t>Холодильник ХМ Атлант 4021-000</t>
  </si>
  <si>
    <t>Холодильник Атлант ХМ 6026-060</t>
  </si>
  <si>
    <t>Холодильник Атлант ХМ 5810-62</t>
  </si>
  <si>
    <t>Холодильник ХМ 4024-000 Атлант</t>
  </si>
  <si>
    <t>Холодильник Атлант ХМ 4026-000</t>
  </si>
  <si>
    <t>Холодильник Атлант ХМ 6026-080 серебро</t>
  </si>
  <si>
    <t>Плита газоэлектрическая DeLuxe 506040.01гэ крышка</t>
  </si>
  <si>
    <t>Плита газовая Gefest 1200 С5</t>
  </si>
  <si>
    <t>Плита газовая Gefest 1200 С6</t>
  </si>
  <si>
    <t>Плита газовая Gefest 1200 С6 К19</t>
  </si>
  <si>
    <t>Плита газовая Gefest 1200 С7</t>
  </si>
  <si>
    <t>Плита газовая Gefest 1200 С7 К19</t>
  </si>
  <si>
    <t>Плита газовая Gefest 1200 С7 К2</t>
  </si>
  <si>
    <t>Плита газовая Gefest 1200 С7 К8</t>
  </si>
  <si>
    <t>Плита газовая Gefest 3200-05</t>
  </si>
  <si>
    <t>Плита газовая Gefest 3200-05 К19</t>
  </si>
  <si>
    <t>Плита газовая Gefest 3200-06</t>
  </si>
  <si>
    <t>Плита газовая Gefest 3200-06 К19</t>
  </si>
  <si>
    <t>Плита газовая Gefest 3200-06 К2</t>
  </si>
  <si>
    <t>Плита газовая Gefest 3200-06 К62</t>
  </si>
  <si>
    <t>Плита газовая Gefest 3200-08</t>
  </si>
  <si>
    <t>Плита газовая Gefest 3200-08 К19</t>
  </si>
  <si>
    <t>Плита газовая Gefest 3200-08 К85</t>
  </si>
  <si>
    <t>Плита газовая Gefest 3200-08 К86</t>
  </si>
  <si>
    <t>Плита газовая Gefest 5100-03 белая 50см</t>
  </si>
  <si>
    <t>Плита газовая Gefest 5300-02 0046 черная 50см</t>
  </si>
  <si>
    <t>Плита газовая Gefest 5500-02 0113</t>
  </si>
  <si>
    <t>Плита газовая Gefest 5500-03 0042 белая 50см</t>
  </si>
  <si>
    <t>Плита газовая Gefest 6300-02 0040 белая 60см</t>
  </si>
  <si>
    <t>Плита газовая Gefest 6500-02 0042</t>
  </si>
  <si>
    <t>Плита газовая Gefest 6500-03 0042 белая 60см</t>
  </si>
  <si>
    <t>Плита газо-электрическая Gefest 6102-02</t>
  </si>
  <si>
    <t>Плита газо-электрическая Gefest 6102-03 белая 60см</t>
  </si>
  <si>
    <t>Плита газо-электрическая Gefest 6102-03 0001</t>
  </si>
  <si>
    <t>Плита газо-электрическая Gefest 6502-02 0044</t>
  </si>
  <si>
    <t>Плита электрическая Gefest 5140-01</t>
  </si>
  <si>
    <t>Плита электрическая Gefest 5160-01 0033</t>
  </si>
  <si>
    <t>Плита электрическая Gefest 5160-02 0095</t>
  </si>
  <si>
    <t>Плита газовая Gefest 3200-06 К86</t>
  </si>
  <si>
    <t>Стиральная машина Атлант 40М102-000</t>
  </si>
  <si>
    <t>Стиральная машина Атлант 50У81-000</t>
  </si>
  <si>
    <t>Стиральная машина Атлант 50У87-000</t>
  </si>
  <si>
    <t>Стиральная машина Атлант 50У88-000</t>
  </si>
  <si>
    <t>Стиральная машина Атлант 50У101-000</t>
  </si>
  <si>
    <t>Стиральная машина Атлант 50У102-000</t>
  </si>
  <si>
    <t>Стиральная машина Атлант 50У107-000</t>
  </si>
  <si>
    <t>Стиральная машина Атлант 50У108-000</t>
  </si>
  <si>
    <t>Стиральная машина Атлант 50С101-000</t>
  </si>
  <si>
    <t>Стиральная машина Атлант 60С102-000</t>
  </si>
  <si>
    <t>Стиральная машина Атлант 60С108-000</t>
  </si>
  <si>
    <t>Стиральная машина Атлант 60У87-000</t>
  </si>
  <si>
    <t>Стиральная машина Атлант 60У107-000</t>
  </si>
  <si>
    <t>Стиральная машина Атлант 60У108-000</t>
  </si>
  <si>
    <t>Стиральная машина Атлант 60У1010-00</t>
  </si>
  <si>
    <t>Стиральная машина Атлант 70С107-000</t>
  </si>
  <si>
    <t>Стиральная машина Атлант 70С1010-000</t>
  </si>
  <si>
    <t>Плита газовая Gefest 6500-02 0113</t>
  </si>
  <si>
    <t>Плита газовая Gefest 6500-02 0114</t>
  </si>
  <si>
    <t>Стиральная машина Атлант 40М105-000</t>
  </si>
  <si>
    <t>Стиральная машина Атлант 60У810-000</t>
  </si>
  <si>
    <t>Стиральная машина Атлант 50У82-000</t>
  </si>
  <si>
    <t>Вытяжка подвесная Oasis UP-50W белая 4640039481591</t>
  </si>
  <si>
    <t>Вытяжка подвесная Oasis UP-60W белая</t>
  </si>
  <si>
    <t>Вытяжка подвесная Oasis UP-50C коричневая</t>
  </si>
  <si>
    <t>Вытяжка подвесная Oasis UP-60C коричневая 4640039481645</t>
  </si>
  <si>
    <t>Вытяжка подвесная Oasis UP-50B черная</t>
  </si>
  <si>
    <t>Вытяжка подвесная Oasis UP-60B черная</t>
  </si>
  <si>
    <t>Вытяжка подвесная Oasis UP-50S нержавейка</t>
  </si>
  <si>
    <t>Вытяжка подвесная Oasis UP-60S нержавейка 4640039481607</t>
  </si>
  <si>
    <t>Вытяжка купольная Oasis КВ-50W белая 4640039481867</t>
  </si>
  <si>
    <t>Вытяжка купольная Oasis КВ-60W белая</t>
  </si>
  <si>
    <t>Вытяжка купольная Oasis КВ-50S нержавейка 4670004378328</t>
  </si>
  <si>
    <t>Вытяжка купольная Oasis КВ-60S нержавейка</t>
  </si>
  <si>
    <t>Плита газовая Лада Nova RG 24040W</t>
  </si>
  <si>
    <t>Плита электрическая Лада Nova AE 14027W</t>
  </si>
  <si>
    <t>Вытяжка наклонная Oasis NC-60B черная 4640112960906</t>
  </si>
  <si>
    <t>Плита газовая Лада Nova СG 32013W щиток</t>
  </si>
  <si>
    <t>Плита газовая Лада Nova СG 32013В щиток</t>
  </si>
  <si>
    <t>Плита газовая Лада Nova RG 24042W с газ-контролем</t>
  </si>
  <si>
    <t>Вытяжка наклонная Oasis NP-50I бежевая</t>
  </si>
  <si>
    <t>Вытяжка наклонная Oasis NP-50В черная</t>
  </si>
  <si>
    <t>Вытяжка наклонная Oasis NP-60W белая</t>
  </si>
  <si>
    <t>Вытяжка наклонная Oasis NP-60I бежевая</t>
  </si>
  <si>
    <t>Вытяжка наклонная Oasis NP-60B черная</t>
  </si>
  <si>
    <t>Плита газовая Лада Nova RG 24039W щиток</t>
  </si>
  <si>
    <t>Плита газовая Лада Nova RG 24039В щиток</t>
  </si>
  <si>
    <t>Плита газовая Лада Nova RG 24044W крышка</t>
  </si>
  <si>
    <t>Плита газовая Лада Nova RG 24044В крышка</t>
  </si>
  <si>
    <t>Вытяжка наклонная Oasis NS-60B черная</t>
  </si>
  <si>
    <t>Вытяжка наклонная Oasis NP-50W белая 4640112960838</t>
  </si>
  <si>
    <t>Плита газовая Лада Nova RG 2427W с розжигом и подсветкой</t>
  </si>
  <si>
    <t>Плита газовая Лада Nova RG 2427B с розжигом и подсветкой</t>
  </si>
  <si>
    <t>Фильтр угольный Filter Proff PF-02 Oasis</t>
  </si>
  <si>
    <t>Холодильник ХМ 4624-101 Атлант</t>
  </si>
  <si>
    <t>Холодильник ХM 4012-080 Атлант</t>
  </si>
  <si>
    <t>Стиральная машина Атлант 75С1213-01</t>
  </si>
  <si>
    <t>Стиральная машина Атлант 60С107-000</t>
  </si>
  <si>
    <t>Стиральная машина Атлант 70У1213-01</t>
  </si>
  <si>
    <t>Вытяжка наклонная Oasis NF-60W белая</t>
  </si>
  <si>
    <t>Вытяжка наклонная Oasis NF-60B черная</t>
  </si>
  <si>
    <t>Вытяжка наклонная Oasis NF-60I бежевая</t>
  </si>
  <si>
    <t>Вытяжка наклонная Oasis NС-60W белая</t>
  </si>
  <si>
    <t>Вытяжка наклонная Oasis NР-60G серая</t>
  </si>
  <si>
    <t>Вытяжка наклонная Oasis NС-60I бежевая</t>
  </si>
  <si>
    <t>Вытяжка наклонная Oasis NF-60G серая</t>
  </si>
  <si>
    <t>Стиральная машина Атлант 50У105-000</t>
  </si>
  <si>
    <t>Стиральная машина Атлант 60У109-000</t>
  </si>
  <si>
    <t>Холодильник ХМ 4025-000 Атлант</t>
  </si>
  <si>
    <t>Посудомоечная машина BEKO DFS 05R13W</t>
  </si>
  <si>
    <t>Фильтр угольный FE-01 Oasis</t>
  </si>
  <si>
    <t>Фильтр угольный FE-02 Oasis</t>
  </si>
  <si>
    <t>Стиральная машина Атлант 80С1214-01</t>
  </si>
  <si>
    <t>Стиральная машина Атлант 80С1213-01</t>
  </si>
  <si>
    <t>Плита газовая Лада Nova RG 24040В</t>
  </si>
  <si>
    <t>Стиральная машина Centek СТ-1958 бежевая</t>
  </si>
  <si>
    <t>Морозильник М 7606-102N Атлант</t>
  </si>
  <si>
    <t>Холодильник Х 1602-100 Атлант</t>
  </si>
  <si>
    <t>Плита газо-электрическая Gefest 6102-03 0167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</si>
</sst>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549.png"/><Relationship Id="rId2" Type="http://schemas.openxmlformats.org/officeDocument/2006/relationships/image" Target="../media/plita_gazovaya_deluxe_5040_31g_belaya_kryshka_chugunnye_reshetki1550.jpg"/><Relationship Id="rId3" Type="http://schemas.openxmlformats.org/officeDocument/2006/relationships/image" Target="../media/plita_gazovaya_deluxe_5040_36g_belaya_kryshka1551.jpg"/><Relationship Id="rId4" Type="http://schemas.openxmlformats.org/officeDocument/2006/relationships/image" Target="../media/plita_gazovaya_deluxe_5040_37g_belaya_steklyannaya_kryshka1552.jpg"/><Relationship Id="rId5" Type="http://schemas.openxmlformats.org/officeDocument/2006/relationships/image" Target="../media/plita_gazoelektricheskaya_deluxe_5040_20_belaya_kryshka_chugunnye_reshetki1553.jpg"/><Relationship Id="rId6" Type="http://schemas.openxmlformats.org/officeDocument/2006/relationships/image" Target="../media/plita_gazoelektricheskaya_deluxe_5040_21_belaya_kryshka_chugunnye_reshetki1554.jpg"/><Relationship Id="rId7" Type="http://schemas.openxmlformats.org/officeDocument/2006/relationships/image" Target="../media/filtr_akrilovyy_aerozolnyy1555.jpg"/><Relationship Id="rId8" Type="http://schemas.openxmlformats.org/officeDocument/2006/relationships/image" Target="../media/plita_gazovaya_deluxe_506040_04g_kryshka_chugunnye_reshyetki_gaz_kontrol1556.jpg"/><Relationship Id="rId9" Type="http://schemas.openxmlformats.org/officeDocument/2006/relationships/image" Target="../media/plita_gazovaya_deluxe_5040_38g_chyernaya_shchitok1557.jpg"/><Relationship Id="rId10" Type="http://schemas.openxmlformats.org/officeDocument/2006/relationships/image" Target="../media/kholodilnik_atlant_khm_4008_0221558.jpg"/><Relationship Id="rId11" Type="http://schemas.openxmlformats.org/officeDocument/2006/relationships/image" Target="../media/kholodilnik_atlant_khm_4012_0221559.jpg"/><Relationship Id="rId12" Type="http://schemas.openxmlformats.org/officeDocument/2006/relationships/image" Target="../media/kholodilnik_atlant_khm_6026_0311560.jpg"/><Relationship Id="rId13" Type="http://schemas.openxmlformats.org/officeDocument/2006/relationships/image" Target="../media/kholodilnik_atlant_mkh_2822_801561.jpg"/><Relationship Id="rId14" Type="http://schemas.openxmlformats.org/officeDocument/2006/relationships/image" Target="../media/kholodilnik_atlant_khm_4009_0001562.jpg"/><Relationship Id="rId15" Type="http://schemas.openxmlformats.org/officeDocument/2006/relationships/image" Target="../media/kholodilnik_atlant_khm_6024_0311563.jpg"/><Relationship Id="rId16" Type="http://schemas.openxmlformats.org/officeDocument/2006/relationships/image" Target="../media/kholodilnik_atlant_khm_6025_0311564.jpg"/><Relationship Id="rId17" Type="http://schemas.openxmlformats.org/officeDocument/2006/relationships/image" Target="../media/morozilnik_atlant_m_7184_000_0031565.jpg"/><Relationship Id="rId18" Type="http://schemas.openxmlformats.org/officeDocument/2006/relationships/image" Target="../media/kholodilnik_atlant_mkhm_2808_901566.jpg"/><Relationship Id="rId19" Type="http://schemas.openxmlformats.org/officeDocument/2006/relationships/image" Target="../media/kholodilnik_atlant_mkhm_2835_90_971567.jpg"/><Relationship Id="rId20" Type="http://schemas.openxmlformats.org/officeDocument/2006/relationships/image" Target="../media/kholodilnik_atlant_khm_4011_0221568.jpg"/><Relationship Id="rId21" Type="http://schemas.openxmlformats.org/officeDocument/2006/relationships/image" Target="../media/kholodilnik_khm_atlant_4013_0221569.jpg"/><Relationship Id="rId22" Type="http://schemas.openxmlformats.org/officeDocument/2006/relationships/image" Target="../media/kholodilnik_atlant_mkh_2823_801570.jpg"/><Relationship Id="rId23" Type="http://schemas.openxmlformats.org/officeDocument/2006/relationships/image" Target="../media/kholodilnik_atlant_mkhm_2826_90_971571.jpg"/><Relationship Id="rId24" Type="http://schemas.openxmlformats.org/officeDocument/2006/relationships/image" Target="../media/kholodilnik_atlant_khm_6021_080_serebro1572.jpg"/><Relationship Id="rId25" Type="http://schemas.openxmlformats.org/officeDocument/2006/relationships/image" Target="../media/kholodilnik_atlant_khm_6023_0311573.jpg"/><Relationship Id="rId26" Type="http://schemas.openxmlformats.org/officeDocument/2006/relationships/image" Target="../media/plita_gazovaya_deluxe_5040_38g_belaya_shchitok1574.jpg"/><Relationship Id="rId27" Type="http://schemas.openxmlformats.org/officeDocument/2006/relationships/image" Target="../media/plita_elektricheskaya_deluxe_5004_12e1575.jpg"/><Relationship Id="rId28" Type="http://schemas.openxmlformats.org/officeDocument/2006/relationships/image" Target="../media/filtr_ugolnyy_fu_20_oasis1576.jpg"/><Relationship Id="rId29" Type="http://schemas.openxmlformats.org/officeDocument/2006/relationships/image" Target="../media/kholodilnik_atlant_mkhm_2819_901577.jpg"/><Relationship Id="rId30" Type="http://schemas.openxmlformats.org/officeDocument/2006/relationships/image" Target="../media/kholodilnik_atlant_khm_6021_0311578.jpg"/><Relationship Id="rId31" Type="http://schemas.openxmlformats.org/officeDocument/2006/relationships/image" Target="../media/028000000010006121_11579.jpg"/><Relationship Id="rId32" Type="http://schemas.openxmlformats.org/officeDocument/2006/relationships/image" Target="../media/kholodilnik_atlant_khm_6025_0601580.jpg"/><Relationship Id="rId33" Type="http://schemas.openxmlformats.org/officeDocument/2006/relationships/image" Target="../media/morozilnik_atlant_mm_7204_090_1001581.jpg"/><Relationship Id="rId34" Type="http://schemas.openxmlformats.org/officeDocument/2006/relationships/image" Target="../media/000180000000030197_11582.png"/><Relationship Id="rId35" Type="http://schemas.openxmlformats.org/officeDocument/2006/relationships/image" Target="../media/morozilnik_atlant_mkh_7204_1601583.jpg"/><Relationship Id="rId36" Type="http://schemas.openxmlformats.org/officeDocument/2006/relationships/image" Target="../media/kholodilnik_atlant_khm_4010_0221584.jpg"/><Relationship Id="rId37" Type="http://schemas.openxmlformats.org/officeDocument/2006/relationships/image" Target="../media/028000000010004200_11585.jpg"/><Relationship Id="rId38" Type="http://schemas.openxmlformats.org/officeDocument/2006/relationships/image" Target="../media/kholodilnik_atlant_khm_6026_0601586.jpg"/><Relationship Id="rId39" Type="http://schemas.openxmlformats.org/officeDocument/2006/relationships/image" Target="../media/kholodilnik_atlant_khm_5810_621587.jpg"/><Relationship Id="rId40" Type="http://schemas.openxmlformats.org/officeDocument/2006/relationships/image" Target="../media/kholodilnik_khm_4024_000_atlant1588.jpg"/><Relationship Id="rId41" Type="http://schemas.openxmlformats.org/officeDocument/2006/relationships/image" Target="../media/kholodilnik_atlant_khm_4026_0001589.jpg"/><Relationship Id="rId42" Type="http://schemas.openxmlformats.org/officeDocument/2006/relationships/image" Target="../media/kholodilnik_atlant_khm_6026_080_serebro1590.jpg"/><Relationship Id="rId43" Type="http://schemas.openxmlformats.org/officeDocument/2006/relationships/image" Target="../media/plita_gazoelektricheskaya_deluxe_506040_01ge_kryshka1591.jpg"/><Relationship Id="rId44" Type="http://schemas.openxmlformats.org/officeDocument/2006/relationships/image" Target="../media/plita_gazovaya_gefest_1200_s51592.jpg"/><Relationship Id="rId45" Type="http://schemas.openxmlformats.org/officeDocument/2006/relationships/image" Target="../media/plita_gazovaya_gefest_1200_s61593.jpg"/><Relationship Id="rId46" Type="http://schemas.openxmlformats.org/officeDocument/2006/relationships/image" Target="../media/plita_gazovaya_gefest_1200_s6_k191594.jpg"/><Relationship Id="rId47" Type="http://schemas.openxmlformats.org/officeDocument/2006/relationships/image" Target="../media/plita_gazovaya_gefest_1200_s71595.jpg"/><Relationship Id="rId48" Type="http://schemas.openxmlformats.org/officeDocument/2006/relationships/image" Target="../media/plita_gazovaya_gefest_1200_s7_k191596.jpg"/><Relationship Id="rId49" Type="http://schemas.openxmlformats.org/officeDocument/2006/relationships/image" Target="../media/plita_gazovaya_gefest_1200_s7_k21597.jpg"/><Relationship Id="rId50" Type="http://schemas.openxmlformats.org/officeDocument/2006/relationships/image" Target="../media/plita_gazovaya_gefest_1200_s7_k81598.jpg"/><Relationship Id="rId51" Type="http://schemas.openxmlformats.org/officeDocument/2006/relationships/image" Target="../media/plita_gazovaya_gefest_3200_051599.jpg"/><Relationship Id="rId52" Type="http://schemas.openxmlformats.org/officeDocument/2006/relationships/image" Target="../media/plita_gazovaya_gefest_3200_05_k191600.jpg"/><Relationship Id="rId53" Type="http://schemas.openxmlformats.org/officeDocument/2006/relationships/image" Target="../media/plita_gazovaya_gefest_3200_061601.png"/><Relationship Id="rId54" Type="http://schemas.openxmlformats.org/officeDocument/2006/relationships/image" Target="../media/plita_gazovaya_gefest_3200_06_k191602.jpg"/><Relationship Id="rId55" Type="http://schemas.openxmlformats.org/officeDocument/2006/relationships/image" Target="../media/plita_gazovaya_gefest_3200_06_k21603.jpg"/><Relationship Id="rId56" Type="http://schemas.openxmlformats.org/officeDocument/2006/relationships/image" Target="../media/plita_gazovaya_gefest_3200_06_k621604.jpg"/><Relationship Id="rId57" Type="http://schemas.openxmlformats.org/officeDocument/2006/relationships/image" Target="../media/plita_gazovaya_gefest_3200_081605.jpg"/><Relationship Id="rId58" Type="http://schemas.openxmlformats.org/officeDocument/2006/relationships/image" Target="../media/plita_gazovaya_gefest_3200_08_k191606.jpg"/><Relationship Id="rId59" Type="http://schemas.openxmlformats.org/officeDocument/2006/relationships/image" Target="../media/plita_gazovaya_gefest_3200_08_k851607.jpg"/><Relationship Id="rId60" Type="http://schemas.openxmlformats.org/officeDocument/2006/relationships/image" Target="../media/plita_gazovaya_gefest_3200_08_k861608.jpg"/><Relationship Id="rId61" Type="http://schemas.openxmlformats.org/officeDocument/2006/relationships/image" Target="../media/000180000000721300_11609.jpg"/><Relationship Id="rId62" Type="http://schemas.openxmlformats.org/officeDocument/2006/relationships/image" Target="../media/000180000000723000_11610.jpg"/><Relationship Id="rId63" Type="http://schemas.openxmlformats.org/officeDocument/2006/relationships/image" Target="../media/000180000000724100_11611.jpg"/><Relationship Id="rId64" Type="http://schemas.openxmlformats.org/officeDocument/2006/relationships/image" Target="../media/000180000000724300_11612.jpg"/><Relationship Id="rId65" Type="http://schemas.openxmlformats.org/officeDocument/2006/relationships/image" Target="../media/plita_gazovaya_gefest_6300_02_0040_chernaya_60sm1613.jpg"/><Relationship Id="rId66" Type="http://schemas.openxmlformats.org/officeDocument/2006/relationships/image" Target="../media/000180000000731200_11614.jpg"/><Relationship Id="rId67" Type="http://schemas.openxmlformats.org/officeDocument/2006/relationships/image" Target="../media/000180000000731500_11615.jpg"/><Relationship Id="rId68" Type="http://schemas.openxmlformats.org/officeDocument/2006/relationships/image" Target="../media/000180000000743200_11616.jpg"/><Relationship Id="rId69" Type="http://schemas.openxmlformats.org/officeDocument/2006/relationships/image" Target="../media/000180000000743400_11617.jpg"/><Relationship Id="rId70" Type="http://schemas.openxmlformats.org/officeDocument/2006/relationships/image" Target="../media/000180000000743500_11618.jpg"/><Relationship Id="rId71" Type="http://schemas.openxmlformats.org/officeDocument/2006/relationships/image" Target="../media/000180000000744200_11619.jpg"/><Relationship Id="rId72" Type="http://schemas.openxmlformats.org/officeDocument/2006/relationships/image" Target="../media/000180000000746300_11620.jpg"/><Relationship Id="rId73" Type="http://schemas.openxmlformats.org/officeDocument/2006/relationships/image" Target="../media/000180000000746800_11621.jpg"/><Relationship Id="rId74" Type="http://schemas.openxmlformats.org/officeDocument/2006/relationships/image" Target="../media/000180000000746900_11622.jpg"/><Relationship Id="rId75" Type="http://schemas.openxmlformats.org/officeDocument/2006/relationships/image" Target="../media/000180000000710590_11623.jpg"/><Relationship Id="rId76" Type="http://schemas.openxmlformats.org/officeDocument/2006/relationships/image" Target="../media/stiralnaya_mashina_atlant_40m102_0001624.jpg"/><Relationship Id="rId77" Type="http://schemas.openxmlformats.org/officeDocument/2006/relationships/image" Target="../media/stiralnaya_mashina_atlant_50u81_0001625.jpg"/><Relationship Id="rId78" Type="http://schemas.openxmlformats.org/officeDocument/2006/relationships/image" Target="../media/stiralnaya_mashina_atlant_50u87_0001626.jpg"/><Relationship Id="rId79" Type="http://schemas.openxmlformats.org/officeDocument/2006/relationships/image" Target="../media/stiralnaya_mashina_atlant_50u88_0001627.jpg"/><Relationship Id="rId80" Type="http://schemas.openxmlformats.org/officeDocument/2006/relationships/image" Target="../media/stiralnaya_mashina_atlant_50u101_0001628.jpg"/><Relationship Id="rId81" Type="http://schemas.openxmlformats.org/officeDocument/2006/relationships/image" Target="../media/stiralnaya_mashina_atlant_50u102_0001629.jpg"/><Relationship Id="rId82" Type="http://schemas.openxmlformats.org/officeDocument/2006/relationships/image" Target="../media/stiralnaya_mashina_atlant_50u107_0001630.jpg"/><Relationship Id="rId83" Type="http://schemas.openxmlformats.org/officeDocument/2006/relationships/image" Target="../media/stiralnaya_mashina_atlant_50u108_0001631.jpg"/><Relationship Id="rId84" Type="http://schemas.openxmlformats.org/officeDocument/2006/relationships/image" Target="../media/stiralnaya_mashina_atlant_50s101_0001632.jpg"/><Relationship Id="rId85" Type="http://schemas.openxmlformats.org/officeDocument/2006/relationships/image" Target="../media/stiralnaya_mashina_atlant_60s102_0001633.jpg"/><Relationship Id="rId86" Type="http://schemas.openxmlformats.org/officeDocument/2006/relationships/image" Target="../media/stiralnaya_mashina_atlant_60s108_0001634.jpg"/><Relationship Id="rId87" Type="http://schemas.openxmlformats.org/officeDocument/2006/relationships/image" Target="../media/stiralnaya_mashina_atlant_60u87_0001635.jpg"/><Relationship Id="rId88" Type="http://schemas.openxmlformats.org/officeDocument/2006/relationships/image" Target="../media/stiralnaya_mashina_atlant_60u107_0001636.jpg"/><Relationship Id="rId89" Type="http://schemas.openxmlformats.org/officeDocument/2006/relationships/image" Target="../media/stiralnaya_mashina_atlant_60u108_0001637.jpg"/><Relationship Id="rId90" Type="http://schemas.openxmlformats.org/officeDocument/2006/relationships/image" Target="../media/stiralnaya_mashina_atlant_60u1010_001638.jpg"/><Relationship Id="rId91" Type="http://schemas.openxmlformats.org/officeDocument/2006/relationships/image" Target="../media/stiralnaya_mashina_atlant_70s107_0001639.jpg"/><Relationship Id="rId92" Type="http://schemas.openxmlformats.org/officeDocument/2006/relationships/image" Target="../media/stiralnaya_mashina_atlant_70s1010_0001640.jpg"/><Relationship Id="rId93" Type="http://schemas.openxmlformats.org/officeDocument/2006/relationships/image" Target="../media/000180000000731210_11641.jpg"/><Relationship Id="rId94" Type="http://schemas.openxmlformats.org/officeDocument/2006/relationships/image" Target="../media/000180000000731215_11642.jpg"/><Relationship Id="rId95" Type="http://schemas.openxmlformats.org/officeDocument/2006/relationships/image" Target="../media/stiralnaya_mashina_atlant_40m105_0001643.jpg"/><Relationship Id="rId96" Type="http://schemas.openxmlformats.org/officeDocument/2006/relationships/image" Target="../media/stiralnaya_mashina_atlant_60u810_0001644.jpg"/><Relationship Id="rId97" Type="http://schemas.openxmlformats.org/officeDocument/2006/relationships/image" Target="../media/stiralnaya_mashina_atlant_50u82_0001645.jpg"/><Relationship Id="rId98" Type="http://schemas.openxmlformats.org/officeDocument/2006/relationships/image" Target="../media/vytyazhka_podvesnaya_oasis_up_50w_belaya1646.jpg"/><Relationship Id="rId99" Type="http://schemas.openxmlformats.org/officeDocument/2006/relationships/image" Target="../media/vytyazhka_podvesnaya_oasis_up_60w_belaya1647.jpg"/><Relationship Id="rId100" Type="http://schemas.openxmlformats.org/officeDocument/2006/relationships/image" Target="../media/vytyazhka_podvesnaya_oasis_up_50c_korichnevaya1648.jpg"/><Relationship Id="rId101" Type="http://schemas.openxmlformats.org/officeDocument/2006/relationships/image" Target="../media/vytyazhka_podvesnaya_oasis_up_60c_korichnevaya1649.jpg"/><Relationship Id="rId102" Type="http://schemas.openxmlformats.org/officeDocument/2006/relationships/image" Target="../media/vytyazhka_podvesnaya_oasis_up_50b_chernaya1650.jpg"/><Relationship Id="rId103" Type="http://schemas.openxmlformats.org/officeDocument/2006/relationships/image" Target="../media/vytyazhka_podvesnaya_oasis_up_60b_chernaya1651.jpg"/><Relationship Id="rId104" Type="http://schemas.openxmlformats.org/officeDocument/2006/relationships/image" Target="../media/vytyazhka_podvesnaya_oasis_up_50s_nerzhaveyka1652.jpg"/><Relationship Id="rId105" Type="http://schemas.openxmlformats.org/officeDocument/2006/relationships/image" Target="../media/vytyazhka_podvesnaya_oasis_up_60s_nerzhaveyka1653.jpg"/><Relationship Id="rId106" Type="http://schemas.openxmlformats.org/officeDocument/2006/relationships/image" Target="../media/vytyazhka_kupolnaya_oasis_kv_50w_belaya1654.jpg"/><Relationship Id="rId107" Type="http://schemas.openxmlformats.org/officeDocument/2006/relationships/image" Target="../media/vytyazhka_kupolnaya_oasis_kv_60w_belaya1655.jpg"/><Relationship Id="rId108" Type="http://schemas.openxmlformats.org/officeDocument/2006/relationships/image" Target="../media/vytyazhka_kupolnaya_oasis_kv_50s_nerzhaveyka1656.jpg"/><Relationship Id="rId109" Type="http://schemas.openxmlformats.org/officeDocument/2006/relationships/image" Target="../media/vytyazhka_kupolnaya_oasis_kv_60s_nerzhaveyka1657.jpg"/><Relationship Id="rId110" Type="http://schemas.openxmlformats.org/officeDocument/2006/relationships/image" Target="../media/plita_gazovaya_lada_nova_rg_24040w1658.jpg"/><Relationship Id="rId111" Type="http://schemas.openxmlformats.org/officeDocument/2006/relationships/image" Target="../media/plita_elektricheskaya_lada_nova_ae_14027w1659.jpg"/><Relationship Id="rId112" Type="http://schemas.openxmlformats.org/officeDocument/2006/relationships/image" Target="../media/vytyazhka_naklonnaya_oasis_nc_60b_chernaya1660.jpg"/><Relationship Id="rId113" Type="http://schemas.openxmlformats.org/officeDocument/2006/relationships/image" Target="../media/plita_gazovaya_lada_nova_sg_32013w_shchitok1661.jpg"/><Relationship Id="rId114" Type="http://schemas.openxmlformats.org/officeDocument/2006/relationships/image" Target="../media/plita_gazovaya_lada_nova_sg_32013v_shchitok1662.jpg"/><Relationship Id="rId115" Type="http://schemas.openxmlformats.org/officeDocument/2006/relationships/image" Target="../media/plita_gazovaya_lada_nova_rg_24042w_s_gaz_kontrolem1663.jpg"/><Relationship Id="rId116" Type="http://schemas.openxmlformats.org/officeDocument/2006/relationships/image" Target="../media/vytyazhka_naklonnaya_oasis_np_50i_bezhevaya1664.jpg"/><Relationship Id="rId117" Type="http://schemas.openxmlformats.org/officeDocument/2006/relationships/image" Target="../media/vytyazhka_naklonnaya_oasis_np_50v_chernaya1665.jpg"/><Relationship Id="rId118" Type="http://schemas.openxmlformats.org/officeDocument/2006/relationships/image" Target="../media/vytyazhka_naklonnaya_oasis_np_60w_belaya1666.jpg"/><Relationship Id="rId119" Type="http://schemas.openxmlformats.org/officeDocument/2006/relationships/image" Target="../media/vytyazhka_naklonnaya_oasis_np_60i_bezhevaya1667.jpg"/><Relationship Id="rId120" Type="http://schemas.openxmlformats.org/officeDocument/2006/relationships/image" Target="../media/vytyazhka_naklonnaya_oasis_np_60b_chernaya1668.jpg"/><Relationship Id="rId121" Type="http://schemas.openxmlformats.org/officeDocument/2006/relationships/image" Target="../media/plita_gazovaya_lada_nova_rg_24039w_shchitok1669.jpg"/><Relationship Id="rId122" Type="http://schemas.openxmlformats.org/officeDocument/2006/relationships/image" Target="../media/plita_gazovaya_lada_nova_rg_24039v_shchitok1670.jpg"/><Relationship Id="rId123" Type="http://schemas.openxmlformats.org/officeDocument/2006/relationships/image" Target="../media/plita_gazovaya_lada_nova_rg_24044w_kryshka1671.jpg"/><Relationship Id="rId124" Type="http://schemas.openxmlformats.org/officeDocument/2006/relationships/image" Target="../media/plita_gazovaya_lada_nova_rg_24044v_kryshka1672.jpg"/><Relationship Id="rId125" Type="http://schemas.openxmlformats.org/officeDocument/2006/relationships/image" Target="../media/vytyazhka_naklonnaya_oasis_ns_60b_chernaya1673.jpg"/><Relationship Id="rId126" Type="http://schemas.openxmlformats.org/officeDocument/2006/relationships/image" Target="../media/vytyazhka_naklonnaya_oasis_np_50w_belaya1674.jpg"/><Relationship Id="rId127" Type="http://schemas.openxmlformats.org/officeDocument/2006/relationships/image" Target="../media/plita_gazovaya_lada_nova_rg_2427w_s_rozzhigom_i_podsvetkoy1675.jpg"/><Relationship Id="rId128" Type="http://schemas.openxmlformats.org/officeDocument/2006/relationships/image" Target="../media/plita_gazovaya_lada_nova_rg_2427b_s_rozzhigom_i_podsvetkoy1676.jpg"/><Relationship Id="rId129" Type="http://schemas.openxmlformats.org/officeDocument/2006/relationships/image" Target="../media/filtr_ugolnyy_filter_proff_pf_02_oasis1677.jpg"/><Relationship Id="rId130" Type="http://schemas.openxmlformats.org/officeDocument/2006/relationships/image" Target="../media/kholodilnik_khm_4624_101_atlant1678.jpg"/><Relationship Id="rId131" Type="http://schemas.openxmlformats.org/officeDocument/2006/relationships/image" Target="../media/kholodilnik_khm_4012_080_atlant1679.jpg"/><Relationship Id="rId132" Type="http://schemas.openxmlformats.org/officeDocument/2006/relationships/image" Target="../media/stiralnaya_mashina_atlant_75s1213_011680.jpg"/><Relationship Id="rId133" Type="http://schemas.openxmlformats.org/officeDocument/2006/relationships/image" Target="../media/stiralnaya_mashina_atlant_60s107_0001681.jpg"/><Relationship Id="rId134" Type="http://schemas.openxmlformats.org/officeDocument/2006/relationships/image" Target="../media/stiralnaya_mashina_atlant_70u1213_011682.jpg"/><Relationship Id="rId135" Type="http://schemas.openxmlformats.org/officeDocument/2006/relationships/image" Target="../media/vytyazhka_naklonnaya_oasis_nf_60w_belaya1683.jpg"/><Relationship Id="rId136" Type="http://schemas.openxmlformats.org/officeDocument/2006/relationships/image" Target="../media/vytyazhka_naklonnaya_oasis_nf_60b_chernaya1684.jpg"/><Relationship Id="rId137" Type="http://schemas.openxmlformats.org/officeDocument/2006/relationships/image" Target="../media/vytyazhka_naklonnaya_oasis_nf_60i_bezhevaya1685.jpg"/><Relationship Id="rId138" Type="http://schemas.openxmlformats.org/officeDocument/2006/relationships/image" Target="../media/vytyazhka_naklonnaya_oasis_ns_60w_belaya1686.jpg"/><Relationship Id="rId139" Type="http://schemas.openxmlformats.org/officeDocument/2006/relationships/image" Target="../media/vytyazhka_naklonnaya_oasis_nr_60g_seraya1687.jpg"/><Relationship Id="rId140" Type="http://schemas.openxmlformats.org/officeDocument/2006/relationships/image" Target="../media/vytyazhka_naklonnaya_oasis_ns_60i_bezhevaya1688.jpg"/><Relationship Id="rId141" Type="http://schemas.openxmlformats.org/officeDocument/2006/relationships/image" Target="../media/vytyazhka_naklonnaya_oasis_nf_60g_seraya1689.jpg"/><Relationship Id="rId142" Type="http://schemas.openxmlformats.org/officeDocument/2006/relationships/image" Target="../media/stiralnaya_mashina_atlant_50u105_0001690.jpg"/><Relationship Id="rId143" Type="http://schemas.openxmlformats.org/officeDocument/2006/relationships/image" Target="../media/stiralnaya_mashina_atlant_60u109_0001691.jpg"/><Relationship Id="rId144" Type="http://schemas.openxmlformats.org/officeDocument/2006/relationships/image" Target="../media/kholodilnik_khm_4025_000_atlant1692.jpg"/><Relationship Id="rId145" Type="http://schemas.openxmlformats.org/officeDocument/2006/relationships/image" Target="../media/028100000000100300_11693.jpg"/><Relationship Id="rId146" Type="http://schemas.openxmlformats.org/officeDocument/2006/relationships/image" Target="../media/000380000000000964_11694.jpg"/><Relationship Id="rId147" Type="http://schemas.openxmlformats.org/officeDocument/2006/relationships/image" Target="../media/000380000000000965_11695.jpg"/><Relationship Id="rId148" Type="http://schemas.openxmlformats.org/officeDocument/2006/relationships/image" Target="../media/028100000000060600_11696.jpg"/><Relationship Id="rId149" Type="http://schemas.openxmlformats.org/officeDocument/2006/relationships/image" Target="../media/028100000000060590_11697.jpg"/><Relationship Id="rId150" Type="http://schemas.openxmlformats.org/officeDocument/2006/relationships/image" Target="../media/000180000000013210_11698.jpg"/><Relationship Id="rId151" Type="http://schemas.openxmlformats.org/officeDocument/2006/relationships/image" Target="../media/028100000000091958_11699.jpg"/><Relationship Id="rId152" Type="http://schemas.openxmlformats.org/officeDocument/2006/relationships/image" Target="../media/028000000010001189_11700.jpg"/><Relationship Id="rId153" Type="http://schemas.openxmlformats.org/officeDocument/2006/relationships/image" Target="../media/028000000010001810_11701.jpg"/><Relationship Id="rId154" Type="http://schemas.openxmlformats.org/officeDocument/2006/relationships/image" Target="../media/000180000000743550_1170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Плита газовая DeLuxe 5040.31г белая крышка чугунные решетки" descr="0347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Плита газовая DeLuxe 5040.36г белая крышка" descr="0347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Плита газовая DeLuxe 5040.37г белая стеклянная крышка" descr="0348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Плита комбинированная DeLuxe 5040.20 белая крышка чугунные решетки" descr="035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Плита комбинированная DeLuxe 5040.21 белая крышка чугунные решетки" descr="035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Фильтр акриловый аэрозольный" descr="0354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Плита газовая DeLuxe 506040.04г крышка чугунные решётки газ-контроль" descr="0372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Плита газовая DeLuxe 5040.38г чёрная щиток" descr="0430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Холодильник Атлант ХМ 4008-022" descr="0459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Холодильник Атлант ХМ 4012-022" descr="0459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Холодильник Атлант ХМ 6026-031" descr="0459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Холодильник Атлант МХ 2822-80" descr="0462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Холодильник Атлант ХМ 4009-000" descr="0462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Холодильник Атлант ХМ 6024-031" descr="0463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Холодильник Атлант ХМ 6025-031" descr="0463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Морозильник Атлант М 7184-000-003" descr="04649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Холодильник Атлант МХМ 2808-90" descr="0465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Холодильник Атлант МХМ 2835-90/97" descr="0465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Холодильник Атлант ХМ 4011-022" descr="0465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Холодильник ХМ Атлант 4013-022" descr="0465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Холодильник Атлант МХ 2823-80" descr="0628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Холодильник Атлант МХМ 2826-90/97" descr="0628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Холодильник Атлант ХМ 6021-080 серебро" descr="06284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Холодильник Атлант ХМ 6023-031" descr="0696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Плита газовая DeLuxe 5040.38г белая щиток" descr="074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Плита электрическая DeLuxe 5004.12э" descr="0743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Фильтр угольный FU-20 Oasis" descr="08167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Холодильник Атлант МХМ 2819-90" descr="08751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Холодильник Атлант ХМ 6021-031" descr="0891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Холодильник Атлант ХМ 6024-080" descr="1006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Холодильник Атлант ХМ 6025-060" descr="1078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Морозильник Атлант ММ 7204-090/100" descr="10858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Плита газовая DeLuxe 506040.14г крышка чугунные решётки" descr="13575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Морозильник Атлант МХ 7204-160" descr="1362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Холодильник Атлант ХМ 4010-022" descr="14173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Холодильник ХМ Атлант 4021-000" descr="14174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Холодильник Атлант ХМ 6026-060" descr="14180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Холодильник Атлант ХМ 5810-62" descr="14400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Холодильник ХМ 4024-000 Атлант" descr="14401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Холодильник Атлант ХМ 4026-000" descr="16723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Холодильник Атлант ХМ 6026-080 серебро" descr="19554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Плита газоэлектрическая DeLuxe 506040.01гэ крышка" descr="19702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Плита газовая Gefest 1200 С5" descr="20010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Плита газовая Gefest 1200 С6" descr="20011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Плита газовая Gefest 1200 С6 К19" descr="20012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Плита газовая Gefest 1200 С7" descr="20013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Плита газовая Gefest 1200 С7 К19" descr="20014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Плита газовая Gefest 1200 С7 К2" descr="20015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Плита газовая Gefest 1200 С7 К8" descr="20016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Плита газовая Gefest 3200-05" descr="20018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Плита газовая Gefest 3200-05 К19" descr="20019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Плита газовая Gefest 3200-06" descr="20020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Плита газовая Gefest 3200-06 К19" descr="20021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Плита газовая Gefest 3200-06 К2" descr="20022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Плита газовая Gefest 3200-06 К62" descr="20023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Плита газовая Gefest 3200-08" descr="20026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Плита газовая Gefest 3200-08 К19" descr="20027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Плита газовая Gefest 3200-08 К85" descr="20028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Плита газовая Gefest 3200-08 К86" descr="20029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Плита газовая Gefest 5100-03 белая 50см" descr="2004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Плита газовая Gefest 5300-02 0046 черная 50см" descr="20145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Плита газовая Gefest 5500-02 0113" descr="20150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Плита газовая Gefest 5500-03 0042 белая 50см" descr="20152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Плита газовая Gefest 6300-02 0040 белая 60см" descr="20183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Плита газовая Gefest 6500-02 0042" descr="20189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Плита газовая Gefest 6500-03 0042 белая 60см" descr="20192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Плита газо-электрическая Gefest 6102-02" descr="20207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Плита газо-электрическая Gefest 6102-03 белая 60см" descr="20209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Плита газо-электрическая Gefest 6102-03 0001" descr="20210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Плита газо-электрическая Gefest 6502-02 0044" descr="20215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Плита электрическая Gefest 5140-01" descr="20222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Плита электрическая Gefest 5160-01 0033" descr="20227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Плита электрическая Gefest 5160-02 0095" descr="20228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Плита газовая Gefest 3200-06 К86" descr="21180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Стиральная машина Атлант 40М102-000" descr="22507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Стиральная машина Атлант 50У81-000" descr="22508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Стиральная машина Атлант 50У87-000" descr="22509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Стиральная машина Атлант 50У88-000" descr="22510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Стиральная машина Атлант 50У101-000" descr="22511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Стиральная машина Атлант 50У102-000" descr="22512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Стиральная машина Атлант 50У107-000" descr="2251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Стиральная машина Атлант 50У108-000" descr="22514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Стиральная машина Атлант 50С101-000" descr="22515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Стиральная машина Атлант 60С102-000" descr="22516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Стиральная машина Атлант 60С108-000" descr="22518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Стиральная машина Атлант 60У87-000" descr="22519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Стиральная машина Атлант 60У107-000" descr="22520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Стиральная машина Атлант 60У108-000" descr="22521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Стиральная машина Атлант 60У1010-00" descr="22522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Стиральная машина Атлант 70С107-000" descr="22523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Стиральная машина Атлант 70С1010-000" descr="22525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Плита газовая Gefest 6500-02 0113" descr="22848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Плита газовая Gefest 6500-02 0114" descr="22849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Стиральная машина Атлант 40М105-000" descr="23951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Стиральная машина Атлант 60У810-000" descr="24132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Стиральная машина Атлант 50У82-000" descr="25003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Вытяжка подвесная Oasis UP-50W белая 4640039481591" descr="25511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Вытяжка подвесная Oasis UP-60W белая" descr="25512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Вытяжка подвесная Oasis UP-50C коричневая" descr="25513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Вытяжка подвесная Oasis UP-60C коричневая 4640039481645" descr="25514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Вытяжка подвесная Oasis UP-50B черная" descr="25515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Вытяжка подвесная Oasis UP-60B черная" descr="25516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Вытяжка подвесная Oasis UP-50S нержавейка" descr="25517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Вытяжка подвесная Oasis UP-60S нержавейка 4640039481607" descr="25518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Вытяжка купольная Oasis КВ-50W белая 4640039481867" descr="26084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Вытяжка купольная Oasis КВ-60W белая" descr="26085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120</xdr:row>
      <xdr:rowOff>95250</xdr:rowOff>
    </xdr:from>
    <xdr:ext cx="1238250" cy="1238250"/>
    <xdr:pic>
      <xdr:nvPicPr>
        <xdr:cNvPr id="108" name="Вытяжка купольная Oasis КВ-50S нержавейка 4670004378328" descr="26086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121</xdr:row>
      <xdr:rowOff>95250</xdr:rowOff>
    </xdr:from>
    <xdr:ext cx="1238250" cy="1238250"/>
    <xdr:pic>
      <xdr:nvPicPr>
        <xdr:cNvPr id="109" name="Вытяжка купольная Oasis КВ-60S нержавейка" descr="26714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122</xdr:row>
      <xdr:rowOff>95250</xdr:rowOff>
    </xdr:from>
    <xdr:ext cx="1238250" cy="1238250"/>
    <xdr:pic>
      <xdr:nvPicPr>
        <xdr:cNvPr id="110" name="Плита газовая Лада Nova RG 24040W" descr="26878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123</xdr:row>
      <xdr:rowOff>95250</xdr:rowOff>
    </xdr:from>
    <xdr:ext cx="1238250" cy="1238250"/>
    <xdr:pic>
      <xdr:nvPicPr>
        <xdr:cNvPr id="111" name="Плита электрическая Лада Nova AE 14027W" descr="26879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124</xdr:row>
      <xdr:rowOff>95250</xdr:rowOff>
    </xdr:from>
    <xdr:ext cx="1238250" cy="1238250"/>
    <xdr:pic>
      <xdr:nvPicPr>
        <xdr:cNvPr id="112" name="Вытяжка наклонная Oasis NC-60B черная 4640112960906" descr="26970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125</xdr:row>
      <xdr:rowOff>95250</xdr:rowOff>
    </xdr:from>
    <xdr:ext cx="1238250" cy="1238250"/>
    <xdr:pic>
      <xdr:nvPicPr>
        <xdr:cNvPr id="113" name="Плита газовая Лада Nova СG 32013W щиток" descr="27052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126</xdr:row>
      <xdr:rowOff>95250</xdr:rowOff>
    </xdr:from>
    <xdr:ext cx="1238250" cy="1238250"/>
    <xdr:pic>
      <xdr:nvPicPr>
        <xdr:cNvPr id="114" name="Плита газовая Лада Nova СG 32013В щиток" descr="27053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127</xdr:row>
      <xdr:rowOff>95250</xdr:rowOff>
    </xdr:from>
    <xdr:ext cx="1238250" cy="1238250"/>
    <xdr:pic>
      <xdr:nvPicPr>
        <xdr:cNvPr id="115" name="Плита газовая Лада Nova RG 24042W с газ-контролем" descr="27054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128</xdr:row>
      <xdr:rowOff>95250</xdr:rowOff>
    </xdr:from>
    <xdr:ext cx="1238250" cy="1238250"/>
    <xdr:pic>
      <xdr:nvPicPr>
        <xdr:cNvPr id="116" name="Вытяжка наклонная Oasis NP-50I бежевая" descr="27057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129</xdr:row>
      <xdr:rowOff>95250</xdr:rowOff>
    </xdr:from>
    <xdr:ext cx="1238250" cy="1238250"/>
    <xdr:pic>
      <xdr:nvPicPr>
        <xdr:cNvPr id="117" name="Вытяжка наклонная Oasis NP-50В черная" descr="27058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130</xdr:row>
      <xdr:rowOff>95250</xdr:rowOff>
    </xdr:from>
    <xdr:ext cx="1238250" cy="1238250"/>
    <xdr:pic>
      <xdr:nvPicPr>
        <xdr:cNvPr id="118" name="Вытяжка наклонная Oasis NP-60W белая" descr="27059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131</xdr:row>
      <xdr:rowOff>95250</xdr:rowOff>
    </xdr:from>
    <xdr:ext cx="1238250" cy="1238250"/>
    <xdr:pic>
      <xdr:nvPicPr>
        <xdr:cNvPr id="119" name="Вытяжка наклонная Oasis NP-60I бежевая" descr="27060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132</xdr:row>
      <xdr:rowOff>95250</xdr:rowOff>
    </xdr:from>
    <xdr:ext cx="1238250" cy="1238250"/>
    <xdr:pic>
      <xdr:nvPicPr>
        <xdr:cNvPr id="120" name="Вытяжка наклонная Oasis NP-60B черная" descr="27061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133</xdr:row>
      <xdr:rowOff>95250</xdr:rowOff>
    </xdr:from>
    <xdr:ext cx="1238250" cy="1238250"/>
    <xdr:pic>
      <xdr:nvPicPr>
        <xdr:cNvPr id="121" name="Плита газовая Лада Nova RG 24039W щиток" descr="27129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134</xdr:row>
      <xdr:rowOff>95250</xdr:rowOff>
    </xdr:from>
    <xdr:ext cx="1238250" cy="1238250"/>
    <xdr:pic>
      <xdr:nvPicPr>
        <xdr:cNvPr id="122" name="Плита газовая Лада Nova RG 24039В щиток" descr="27130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135</xdr:row>
      <xdr:rowOff>95250</xdr:rowOff>
    </xdr:from>
    <xdr:ext cx="1238250" cy="1238250"/>
    <xdr:pic>
      <xdr:nvPicPr>
        <xdr:cNvPr id="123" name="Плита газовая Лада Nova RG 24044W крышка" descr="27131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136</xdr:row>
      <xdr:rowOff>95250</xdr:rowOff>
    </xdr:from>
    <xdr:ext cx="1238250" cy="1238250"/>
    <xdr:pic>
      <xdr:nvPicPr>
        <xdr:cNvPr id="124" name="Плита газовая Лада Nova RG 24044В крышка" descr="27132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137</xdr:row>
      <xdr:rowOff>95250</xdr:rowOff>
    </xdr:from>
    <xdr:ext cx="1238250" cy="1238250"/>
    <xdr:pic>
      <xdr:nvPicPr>
        <xdr:cNvPr id="125" name="Вытяжка наклонная Oasis NS-60B черная" descr="27685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138</xdr:row>
      <xdr:rowOff>95250</xdr:rowOff>
    </xdr:from>
    <xdr:ext cx="1238250" cy="1238250"/>
    <xdr:pic>
      <xdr:nvPicPr>
        <xdr:cNvPr id="126" name="Вытяжка наклонная Oasis NP-50W белая 4640112960838" descr="27686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139</xdr:row>
      <xdr:rowOff>95250</xdr:rowOff>
    </xdr:from>
    <xdr:ext cx="1238250" cy="1238250"/>
    <xdr:pic>
      <xdr:nvPicPr>
        <xdr:cNvPr id="127" name="Плита газовая Лада Nova RG 2427W с розжигом и подсветкой" descr="28027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140</xdr:row>
      <xdr:rowOff>95250</xdr:rowOff>
    </xdr:from>
    <xdr:ext cx="1238250" cy="1238250"/>
    <xdr:pic>
      <xdr:nvPicPr>
        <xdr:cNvPr id="128" name="Плита газовая Лада Nova RG 2427B с розжигом и подсветкой" descr="28028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141</xdr:row>
      <xdr:rowOff>95250</xdr:rowOff>
    </xdr:from>
    <xdr:ext cx="1238250" cy="1238250"/>
    <xdr:pic>
      <xdr:nvPicPr>
        <xdr:cNvPr id="129" name="Фильтр угольный Filter Proff PF-02 Oasis" descr="28880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142</xdr:row>
      <xdr:rowOff>95250</xdr:rowOff>
    </xdr:from>
    <xdr:ext cx="1238250" cy="1238250"/>
    <xdr:pic>
      <xdr:nvPicPr>
        <xdr:cNvPr id="130" name="Холодильник ХМ 4624-101 Атлант" descr="29339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143</xdr:row>
      <xdr:rowOff>95250</xdr:rowOff>
    </xdr:from>
    <xdr:ext cx="1238250" cy="1238250"/>
    <xdr:pic>
      <xdr:nvPicPr>
        <xdr:cNvPr id="131" name="Холодильник ХM 4012-080 Атлант" descr="29340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144</xdr:row>
      <xdr:rowOff>95250</xdr:rowOff>
    </xdr:from>
    <xdr:ext cx="1238250" cy="1238250"/>
    <xdr:pic>
      <xdr:nvPicPr>
        <xdr:cNvPr id="132" name="Стиральная машина Атлант 75С1213-01" descr="29341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145</xdr:row>
      <xdr:rowOff>95250</xdr:rowOff>
    </xdr:from>
    <xdr:ext cx="1238250" cy="1238250"/>
    <xdr:pic>
      <xdr:nvPicPr>
        <xdr:cNvPr id="133" name="Стиральная машина Атлант 60С107-000" descr="29342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146</xdr:row>
      <xdr:rowOff>95250</xdr:rowOff>
    </xdr:from>
    <xdr:ext cx="1238250" cy="1238250"/>
    <xdr:pic>
      <xdr:nvPicPr>
        <xdr:cNvPr id="134" name="Стиральная машина Атлант 70У1213-01" descr="29397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147</xdr:row>
      <xdr:rowOff>95250</xdr:rowOff>
    </xdr:from>
    <xdr:ext cx="1238250" cy="1238250"/>
    <xdr:pic>
      <xdr:nvPicPr>
        <xdr:cNvPr id="135" name="Вытяжка наклонная Oasis NF-60W белая" descr="29407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148</xdr:row>
      <xdr:rowOff>95250</xdr:rowOff>
    </xdr:from>
    <xdr:ext cx="1238250" cy="1238250"/>
    <xdr:pic>
      <xdr:nvPicPr>
        <xdr:cNvPr id="136" name="Вытяжка наклонная Oasis NF-60B черная" descr="29408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149</xdr:row>
      <xdr:rowOff>95250</xdr:rowOff>
    </xdr:from>
    <xdr:ext cx="1238250" cy="1238250"/>
    <xdr:pic>
      <xdr:nvPicPr>
        <xdr:cNvPr id="137" name="Вытяжка наклонная Oasis NF-60I бежевая" descr="29409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150</xdr:row>
      <xdr:rowOff>95250</xdr:rowOff>
    </xdr:from>
    <xdr:ext cx="1238250" cy="1238250"/>
    <xdr:pic>
      <xdr:nvPicPr>
        <xdr:cNvPr id="138" name="Вытяжка наклонная Oasis NС-60W белая" descr="29410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151</xdr:row>
      <xdr:rowOff>95250</xdr:rowOff>
    </xdr:from>
    <xdr:ext cx="1238250" cy="1238250"/>
    <xdr:pic>
      <xdr:nvPicPr>
        <xdr:cNvPr id="139" name="Вытяжка наклонная Oasis NР-60G серая" descr="29411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152</xdr:row>
      <xdr:rowOff>95250</xdr:rowOff>
    </xdr:from>
    <xdr:ext cx="1238250" cy="1238250"/>
    <xdr:pic>
      <xdr:nvPicPr>
        <xdr:cNvPr id="140" name="Вытяжка наклонная Oasis NС-60I бежевая" descr="29412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153</xdr:row>
      <xdr:rowOff>95250</xdr:rowOff>
    </xdr:from>
    <xdr:ext cx="1238250" cy="1238250"/>
    <xdr:pic>
      <xdr:nvPicPr>
        <xdr:cNvPr id="141" name="Вытяжка наклонная Oasis NF-60G серая" descr="29413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154</xdr:row>
      <xdr:rowOff>95250</xdr:rowOff>
    </xdr:from>
    <xdr:ext cx="1238250" cy="1238250"/>
    <xdr:pic>
      <xdr:nvPicPr>
        <xdr:cNvPr id="142" name="Стиральная машина Атлант 50У105-000" descr="29483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155</xdr:row>
      <xdr:rowOff>95250</xdr:rowOff>
    </xdr:from>
    <xdr:ext cx="1238250" cy="1238250"/>
    <xdr:pic>
      <xdr:nvPicPr>
        <xdr:cNvPr id="143" name="Стиральная машина Атлант 60У109-000" descr="29484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156</xdr:row>
      <xdr:rowOff>95250</xdr:rowOff>
    </xdr:from>
    <xdr:ext cx="1238250" cy="1238250"/>
    <xdr:pic>
      <xdr:nvPicPr>
        <xdr:cNvPr id="144" name="Холодильник ХМ 4025-000 Атлант" descr="29485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157</xdr:row>
      <xdr:rowOff>95250</xdr:rowOff>
    </xdr:from>
    <xdr:ext cx="1238250" cy="1238250"/>
    <xdr:pic>
      <xdr:nvPicPr>
        <xdr:cNvPr id="145" name="Посудомоечная машина BEKO DFS 05R13W" descr="29528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158</xdr:row>
      <xdr:rowOff>95250</xdr:rowOff>
    </xdr:from>
    <xdr:ext cx="1238250" cy="1238250"/>
    <xdr:pic>
      <xdr:nvPicPr>
        <xdr:cNvPr id="146" name="Фильтр угольный FE-01 Oasis" descr="29910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159</xdr:row>
      <xdr:rowOff>95250</xdr:rowOff>
    </xdr:from>
    <xdr:ext cx="1238250" cy="1238250"/>
    <xdr:pic>
      <xdr:nvPicPr>
        <xdr:cNvPr id="147" name="Фильтр угольный FE-02 Oasis" descr="29911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160</xdr:row>
      <xdr:rowOff>95250</xdr:rowOff>
    </xdr:from>
    <xdr:ext cx="1238250" cy="1238250"/>
    <xdr:pic>
      <xdr:nvPicPr>
        <xdr:cNvPr id="148" name="Стиральная машина Атлант 80С1214-01" descr="30268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161</xdr:row>
      <xdr:rowOff>95250</xdr:rowOff>
    </xdr:from>
    <xdr:ext cx="1238250" cy="1238250"/>
    <xdr:pic>
      <xdr:nvPicPr>
        <xdr:cNvPr id="149" name="Стиральная машина Атлант 80С1213-01" descr="30269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162</xdr:row>
      <xdr:rowOff>95250</xdr:rowOff>
    </xdr:from>
    <xdr:ext cx="1238250" cy="1238250"/>
    <xdr:pic>
      <xdr:nvPicPr>
        <xdr:cNvPr id="150" name="Плита газовая Лада Nova RG 24040В" descr="30530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163</xdr:row>
      <xdr:rowOff>95250</xdr:rowOff>
    </xdr:from>
    <xdr:ext cx="1238250" cy="1238250"/>
    <xdr:pic>
      <xdr:nvPicPr>
        <xdr:cNvPr id="151" name="Стиральная машина Centek СТ-1958 бежевая" descr="32028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164</xdr:row>
      <xdr:rowOff>95250</xdr:rowOff>
    </xdr:from>
    <xdr:ext cx="1238250" cy="1238250"/>
    <xdr:pic>
      <xdr:nvPicPr>
        <xdr:cNvPr id="152" name="Морозильник М 7606-102N Атлант" descr="32135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165</xdr:row>
      <xdr:rowOff>95250</xdr:rowOff>
    </xdr:from>
    <xdr:ext cx="1238250" cy="1238250"/>
    <xdr:pic>
      <xdr:nvPicPr>
        <xdr:cNvPr id="153" name="Холодильник Х 1602-100 Атлант" descr="32136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166</xdr:row>
      <xdr:rowOff>95250</xdr:rowOff>
    </xdr:from>
    <xdr:ext cx="1238250" cy="1238250"/>
    <xdr:pic>
      <xdr:nvPicPr>
        <xdr:cNvPr id="154" name="Плита газо-электрическая Gefest 6102-03 0167" descr="32948"/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67"/>
  <sheetViews>
    <sheetView tabSelected="1" workbookViewId="0" showGridLines="true" showRowColHeaders="1">
      <selection activeCell="A13" sqref="A13:D167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"03477"</f>
        <v>03477</v>
      </c>
      <c r="C15" s="11" t="s">
        <v>13</v>
      </c>
      <c r="D15" s="12">
        <v>25947.0</v>
      </c>
    </row>
    <row r="16" spans="1:4" customHeight="1" ht="130">
      <c r="A16"/>
      <c r="B16" s="10" t="str">
        <f>"03479"</f>
        <v>03479</v>
      </c>
      <c r="C16" s="11" t="s">
        <v>14</v>
      </c>
      <c r="D16" s="12">
        <v>19535.0</v>
      </c>
    </row>
    <row r="17" spans="1:4" customHeight="1" ht="130">
      <c r="A17"/>
      <c r="B17" s="10" t="str">
        <f>"03481"</f>
        <v>03481</v>
      </c>
      <c r="C17" s="11" t="s">
        <v>15</v>
      </c>
      <c r="D17" s="12">
        <v>16920.0</v>
      </c>
    </row>
    <row r="18" spans="1:4" customHeight="1" ht="130">
      <c r="A18"/>
      <c r="B18" s="10" t="str">
        <f>"03511"</f>
        <v>03511</v>
      </c>
      <c r="C18" s="11" t="s">
        <v>16</v>
      </c>
      <c r="D18" s="12">
        <v>22728.0</v>
      </c>
    </row>
    <row r="19" spans="1:4" customHeight="1" ht="130">
      <c r="A19"/>
      <c r="B19" s="10" t="str">
        <f>"03512"</f>
        <v>03512</v>
      </c>
      <c r="C19" s="11" t="s">
        <v>17</v>
      </c>
      <c r="D19" s="12">
        <v>19947.0</v>
      </c>
    </row>
    <row r="20" spans="1:4" customHeight="1" ht="130">
      <c r="A20"/>
      <c r="B20" s="10" t="str">
        <f>"03542"</f>
        <v>03542</v>
      </c>
      <c r="C20" s="11" t="s">
        <v>18</v>
      </c>
      <c r="D20" s="12">
        <v>260.0</v>
      </c>
    </row>
    <row r="21" spans="1:4" customHeight="1" ht="130">
      <c r="A21"/>
      <c r="B21" s="10" t="str">
        <f>"03728"</f>
        <v>03728</v>
      </c>
      <c r="C21" s="11" t="s">
        <v>19</v>
      </c>
      <c r="D21" s="12">
        <v>23918.0</v>
      </c>
    </row>
    <row r="22" spans="1:4" customHeight="1" ht="130">
      <c r="A22"/>
      <c r="B22" s="10" t="str">
        <f>"04305"</f>
        <v>04305</v>
      </c>
      <c r="C22" s="11" t="s">
        <v>20</v>
      </c>
      <c r="D22" s="12">
        <v>15327.0</v>
      </c>
    </row>
    <row r="23" spans="1:4" customHeight="1" ht="130">
      <c r="A23"/>
      <c r="B23" s="10" t="str">
        <f>"04592"</f>
        <v>04592</v>
      </c>
      <c r="C23" s="11" t="s">
        <v>21</v>
      </c>
      <c r="D23" s="12">
        <v>28400.0</v>
      </c>
    </row>
    <row r="24" spans="1:4" customHeight="1" ht="130">
      <c r="A24"/>
      <c r="B24" s="10" t="str">
        <f>"04593"</f>
        <v>04593</v>
      </c>
      <c r="C24" s="11" t="s">
        <v>22</v>
      </c>
      <c r="D24" s="12">
        <v>32989.0</v>
      </c>
    </row>
    <row r="25" spans="1:4" customHeight="1" ht="130">
      <c r="A25"/>
      <c r="B25" s="10" t="str">
        <f>"04597"</f>
        <v>04597</v>
      </c>
      <c r="C25" s="11" t="s">
        <v>23</v>
      </c>
      <c r="D25" s="12">
        <v>46100.0</v>
      </c>
    </row>
    <row r="26" spans="1:4" customHeight="1" ht="130">
      <c r="A26"/>
      <c r="B26" s="10" t="str">
        <f>"04627"</f>
        <v>04627</v>
      </c>
      <c r="C26" s="11" t="s">
        <v>24</v>
      </c>
      <c r="D26" s="12">
        <v>27489.0</v>
      </c>
    </row>
    <row r="27" spans="1:4" customHeight="1" ht="130">
      <c r="A27"/>
      <c r="B27" s="10" t="str">
        <f>"04628"</f>
        <v>04628</v>
      </c>
      <c r="C27" s="11" t="s">
        <v>25</v>
      </c>
      <c r="D27" s="12">
        <v>28400.0</v>
      </c>
    </row>
    <row r="28" spans="1:4" customHeight="1" ht="130">
      <c r="A28"/>
      <c r="B28" s="10" t="str">
        <f>"04632"</f>
        <v>04632</v>
      </c>
      <c r="C28" s="11" t="s">
        <v>26</v>
      </c>
      <c r="D28" s="12">
        <v>40689.0</v>
      </c>
    </row>
    <row r="29" spans="1:4" customHeight="1" ht="130">
      <c r="A29"/>
      <c r="B29" s="10" t="str">
        <f>"04633"</f>
        <v>04633</v>
      </c>
      <c r="C29" s="11" t="s">
        <v>27</v>
      </c>
      <c r="D29" s="12">
        <v>43390.0</v>
      </c>
    </row>
    <row r="30" spans="1:4" customHeight="1" ht="130">
      <c r="A30"/>
      <c r="B30" s="10" t="str">
        <f>"04649"</f>
        <v>04649</v>
      </c>
      <c r="C30" s="11" t="s">
        <v>28</v>
      </c>
      <c r="D30" s="12">
        <v>29689.0</v>
      </c>
    </row>
    <row r="31" spans="1:4" customHeight="1" ht="130">
      <c r="A31"/>
      <c r="B31" s="10" t="str">
        <f>"04651"</f>
        <v>04651</v>
      </c>
      <c r="C31" s="11" t="s">
        <v>29</v>
      </c>
      <c r="D31" s="12">
        <v>28589.0</v>
      </c>
    </row>
    <row r="32" spans="1:4" customHeight="1" ht="130">
      <c r="A32"/>
      <c r="B32" s="10" t="str">
        <f>"04652"</f>
        <v>04652</v>
      </c>
      <c r="C32" s="11" t="s">
        <v>30</v>
      </c>
      <c r="D32" s="12">
        <v>28050.0</v>
      </c>
    </row>
    <row r="33" spans="1:4" customHeight="1" ht="130">
      <c r="A33"/>
      <c r="B33" s="10" t="str">
        <f>"04653"</f>
        <v>04653</v>
      </c>
      <c r="C33" s="11" t="s">
        <v>31</v>
      </c>
      <c r="D33" s="12">
        <v>31889.0</v>
      </c>
    </row>
    <row r="34" spans="1:4" customHeight="1" ht="130">
      <c r="A34"/>
      <c r="B34" s="10" t="str">
        <f>"04654"</f>
        <v>04654</v>
      </c>
      <c r="C34" s="11" t="s">
        <v>32</v>
      </c>
      <c r="D34" s="12">
        <v>31889.0</v>
      </c>
    </row>
    <row r="35" spans="1:4" customHeight="1" ht="130">
      <c r="A35"/>
      <c r="B35" s="10" t="str">
        <f>"06281"</f>
        <v>06281</v>
      </c>
      <c r="C35" s="11" t="s">
        <v>33</v>
      </c>
      <c r="D35" s="12">
        <v>27940.0</v>
      </c>
    </row>
    <row r="36" spans="1:4" customHeight="1" ht="130">
      <c r="A36"/>
      <c r="B36" s="10" t="str">
        <f>"06282"</f>
        <v>06282</v>
      </c>
      <c r="C36" s="11" t="s">
        <v>34</v>
      </c>
      <c r="D36" s="12">
        <v>22966.0</v>
      </c>
    </row>
    <row r="37" spans="1:4" customHeight="1" ht="130">
      <c r="A37"/>
      <c r="B37" s="10" t="str">
        <f>"06284"</f>
        <v>06284</v>
      </c>
      <c r="C37" s="11" t="s">
        <v>35</v>
      </c>
      <c r="D37" s="12">
        <v>35990.0</v>
      </c>
    </row>
    <row r="38" spans="1:4" customHeight="1" ht="130">
      <c r="A38"/>
      <c r="B38" s="10" t="str">
        <f>"06964"</f>
        <v>06964</v>
      </c>
      <c r="C38" s="11" t="s">
        <v>36</v>
      </c>
      <c r="D38" s="12">
        <v>33900.0</v>
      </c>
    </row>
    <row r="39" spans="1:4" customHeight="1" ht="130">
      <c r="A39"/>
      <c r="B39" s="10" t="str">
        <f>"07432"</f>
        <v>07432</v>
      </c>
      <c r="C39" s="11" t="s">
        <v>37</v>
      </c>
      <c r="D39" s="12">
        <v>15287.0</v>
      </c>
    </row>
    <row r="40" spans="1:4" customHeight="1" ht="130">
      <c r="A40"/>
      <c r="B40" s="10" t="str">
        <f>"07433"</f>
        <v>07433</v>
      </c>
      <c r="C40" s="11" t="s">
        <v>38</v>
      </c>
      <c r="D40" s="12">
        <v>15790.0</v>
      </c>
    </row>
    <row r="41" spans="1:4" customHeight="1" ht="130">
      <c r="A41"/>
      <c r="B41" s="10" t="str">
        <f>"08167"</f>
        <v>08167</v>
      </c>
      <c r="C41" s="11" t="s">
        <v>39</v>
      </c>
      <c r="D41" s="12">
        <v>490.0</v>
      </c>
    </row>
    <row r="42" spans="1:4" customHeight="1" ht="130">
      <c r="A42"/>
      <c r="B42" s="10" t="str">
        <f>"08751"</f>
        <v>08751</v>
      </c>
      <c r="C42" s="11" t="s">
        <v>40</v>
      </c>
      <c r="D42" s="12">
        <v>27490.0</v>
      </c>
    </row>
    <row r="43" spans="1:4" customHeight="1" ht="130">
      <c r="A43"/>
      <c r="B43" s="10" t="str">
        <f>"08915"</f>
        <v>08915</v>
      </c>
      <c r="C43" s="11" t="s">
        <v>41</v>
      </c>
      <c r="D43" s="12">
        <v>38489.0</v>
      </c>
    </row>
    <row r="44" spans="1:4" customHeight="1" ht="130">
      <c r="A44"/>
      <c r="B44" s="10" t="str">
        <f>"10061"</f>
        <v>10061</v>
      </c>
      <c r="C44" s="11" t="s">
        <v>42</v>
      </c>
      <c r="D44" s="12">
        <v>41210.0</v>
      </c>
    </row>
    <row r="45" spans="1:4" customHeight="1" ht="130">
      <c r="A45"/>
      <c r="B45" s="10" t="str">
        <f>"10782"</f>
        <v>10782</v>
      </c>
      <c r="C45" s="11" t="s">
        <v>43</v>
      </c>
      <c r="D45" s="12">
        <v>39990.0</v>
      </c>
    </row>
    <row r="46" spans="1:4" customHeight="1" ht="130">
      <c r="A46"/>
      <c r="B46" s="10" t="str">
        <f>"10858"</f>
        <v>10858</v>
      </c>
      <c r="C46" s="11" t="s">
        <v>44</v>
      </c>
      <c r="D46" s="12">
        <v>35990.0</v>
      </c>
    </row>
    <row r="47" spans="1:4" customHeight="1" ht="130">
      <c r="A47"/>
      <c r="B47" s="10" t="str">
        <f>"13575"</f>
        <v>13575</v>
      </c>
      <c r="C47" s="11" t="s">
        <v>45</v>
      </c>
      <c r="D47" s="12">
        <v>25284.0</v>
      </c>
    </row>
    <row r="48" spans="1:4" customHeight="1" ht="130">
      <c r="A48"/>
      <c r="B48" s="10" t="str">
        <f>"13622"</f>
        <v>13622</v>
      </c>
      <c r="C48" s="11" t="s">
        <v>46</v>
      </c>
      <c r="D48" s="12">
        <v>35990.0</v>
      </c>
    </row>
    <row r="49" spans="1:4" customHeight="1" ht="130">
      <c r="A49"/>
      <c r="B49" s="10" t="str">
        <f>"14173"</f>
        <v>14173</v>
      </c>
      <c r="C49" s="11" t="s">
        <v>47</v>
      </c>
      <c r="D49" s="12">
        <v>28570.0</v>
      </c>
    </row>
    <row r="50" spans="1:4" customHeight="1" ht="130">
      <c r="A50"/>
      <c r="B50" s="10" t="str">
        <f>"14174"</f>
        <v>14174</v>
      </c>
      <c r="C50" s="11" t="s">
        <v>48</v>
      </c>
      <c r="D50" s="12">
        <v>28990.0</v>
      </c>
    </row>
    <row r="51" spans="1:4" customHeight="1" ht="130">
      <c r="A51"/>
      <c r="B51" s="10" t="str">
        <f>"14180"</f>
        <v>14180</v>
      </c>
      <c r="C51" s="11" t="s">
        <v>49</v>
      </c>
      <c r="D51" s="12">
        <v>43990.0</v>
      </c>
    </row>
    <row r="52" spans="1:4" customHeight="1" ht="130">
      <c r="A52"/>
      <c r="B52" s="10" t="str">
        <f>"14400"</f>
        <v>14400</v>
      </c>
      <c r="C52" s="11" t="s">
        <v>50</v>
      </c>
      <c r="D52" s="12">
        <v>28990.0</v>
      </c>
    </row>
    <row r="53" spans="1:4" customHeight="1" ht="130">
      <c r="A53"/>
      <c r="B53" s="10" t="str">
        <f>"14401"</f>
        <v>14401</v>
      </c>
      <c r="C53" s="11" t="s">
        <v>51</v>
      </c>
      <c r="D53" s="12">
        <v>30990.0</v>
      </c>
    </row>
    <row r="54" spans="1:4" customHeight="1" ht="130">
      <c r="A54"/>
      <c r="B54" s="10" t="str">
        <f>"16723"</f>
        <v>16723</v>
      </c>
      <c r="C54" s="11" t="s">
        <v>52</v>
      </c>
      <c r="D54" s="12">
        <v>31990.0</v>
      </c>
    </row>
    <row r="55" spans="1:4" customHeight="1" ht="130">
      <c r="A55"/>
      <c r="B55" s="10" t="str">
        <f>"19554"</f>
        <v>19554</v>
      </c>
      <c r="C55" s="11" t="s">
        <v>53</v>
      </c>
      <c r="D55" s="12">
        <v>39990.0</v>
      </c>
    </row>
    <row r="56" spans="1:4" customHeight="1" ht="130">
      <c r="A56"/>
      <c r="B56" s="10" t="str">
        <f>"19702"</f>
        <v>19702</v>
      </c>
      <c r="C56" s="11" t="s">
        <v>54</v>
      </c>
      <c r="D56" s="12">
        <v>22700.0</v>
      </c>
    </row>
    <row r="57" spans="1:4" customHeight="1" ht="130">
      <c r="A57"/>
      <c r="B57" s="10" t="str">
        <f>"20010"</f>
        <v>20010</v>
      </c>
      <c r="C57" s="11" t="s">
        <v>55</v>
      </c>
      <c r="D57" s="12">
        <v>23220.0</v>
      </c>
    </row>
    <row r="58" spans="1:4" customHeight="1" ht="130">
      <c r="A58"/>
      <c r="B58" s="10" t="str">
        <f>"20011"</f>
        <v>20011</v>
      </c>
      <c r="C58" s="11" t="s">
        <v>56</v>
      </c>
      <c r="D58" s="12">
        <v>23000.0</v>
      </c>
    </row>
    <row r="59" spans="1:4" customHeight="1" ht="130">
      <c r="A59"/>
      <c r="B59" s="10" t="str">
        <f>"20012"</f>
        <v>20012</v>
      </c>
      <c r="C59" s="11" t="s">
        <v>57</v>
      </c>
      <c r="D59" s="12">
        <v>23440.0</v>
      </c>
    </row>
    <row r="60" spans="1:4" customHeight="1" ht="130">
      <c r="A60"/>
      <c r="B60" s="10" t="str">
        <f>"20013"</f>
        <v>20013</v>
      </c>
      <c r="C60" s="11" t="s">
        <v>58</v>
      </c>
      <c r="D60" s="12">
        <v>20300.0</v>
      </c>
    </row>
    <row r="61" spans="1:4" customHeight="1" ht="130">
      <c r="A61"/>
      <c r="B61" s="10" t="str">
        <f>"20014"</f>
        <v>20014</v>
      </c>
      <c r="C61" s="11" t="s">
        <v>59</v>
      </c>
      <c r="D61" s="12">
        <v>20920.0</v>
      </c>
    </row>
    <row r="62" spans="1:4" customHeight="1" ht="130">
      <c r="A62"/>
      <c r="B62" s="10" t="str">
        <f>"20015"</f>
        <v>20015</v>
      </c>
      <c r="C62" s="11" t="s">
        <v>60</v>
      </c>
      <c r="D62" s="12">
        <v>18216.0</v>
      </c>
    </row>
    <row r="63" spans="1:4" customHeight="1" ht="130">
      <c r="A63"/>
      <c r="B63" s="10" t="str">
        <f>"20016"</f>
        <v>20016</v>
      </c>
      <c r="C63" s="11" t="s">
        <v>61</v>
      </c>
      <c r="D63" s="12">
        <v>18540.0</v>
      </c>
    </row>
    <row r="64" spans="1:4" customHeight="1" ht="130">
      <c r="A64"/>
      <c r="B64" s="10" t="str">
        <f>"20018"</f>
        <v>20018</v>
      </c>
      <c r="C64" s="11" t="s">
        <v>62</v>
      </c>
      <c r="D64" s="12">
        <v>20793.0</v>
      </c>
    </row>
    <row r="65" spans="1:4" customHeight="1" ht="130">
      <c r="A65"/>
      <c r="B65" s="10" t="str">
        <f>"20019"</f>
        <v>20019</v>
      </c>
      <c r="C65" s="11" t="s">
        <v>63</v>
      </c>
      <c r="D65" s="12">
        <v>21206.0</v>
      </c>
    </row>
    <row r="66" spans="1:4" customHeight="1" ht="130">
      <c r="A66"/>
      <c r="B66" s="10" t="str">
        <f>"20020"</f>
        <v>20020</v>
      </c>
      <c r="C66" s="11" t="s">
        <v>64</v>
      </c>
      <c r="D66" s="12">
        <v>20840.0</v>
      </c>
    </row>
    <row r="67" spans="1:4" customHeight="1" ht="130">
      <c r="A67"/>
      <c r="B67" s="10" t="str">
        <f>"20021"</f>
        <v>20021</v>
      </c>
      <c r="C67" s="11" t="s">
        <v>65</v>
      </c>
      <c r="D67" s="12">
        <v>21400.0</v>
      </c>
    </row>
    <row r="68" spans="1:4" customHeight="1" ht="130">
      <c r="A68"/>
      <c r="B68" s="10" t="str">
        <f>"20022"</f>
        <v>20022</v>
      </c>
      <c r="C68" s="11" t="s">
        <v>66</v>
      </c>
      <c r="D68" s="12">
        <v>20990.0</v>
      </c>
    </row>
    <row r="69" spans="1:4" customHeight="1" ht="130">
      <c r="A69"/>
      <c r="B69" s="10" t="str">
        <f>"20023"</f>
        <v>20023</v>
      </c>
      <c r="C69" s="11" t="s">
        <v>67</v>
      </c>
      <c r="D69" s="12">
        <v>24990.0</v>
      </c>
    </row>
    <row r="70" spans="1:4" customHeight="1" ht="130">
      <c r="A70"/>
      <c r="B70" s="10" t="str">
        <f>"20026"</f>
        <v>20026</v>
      </c>
      <c r="C70" s="11" t="s">
        <v>68</v>
      </c>
      <c r="D70" s="12">
        <v>16780.0</v>
      </c>
    </row>
    <row r="71" spans="1:4" customHeight="1" ht="130">
      <c r="A71"/>
      <c r="B71" s="10" t="str">
        <f>"20027"</f>
        <v>20027</v>
      </c>
      <c r="C71" s="11" t="s">
        <v>69</v>
      </c>
      <c r="D71" s="12">
        <v>16990.0</v>
      </c>
    </row>
    <row r="72" spans="1:4" customHeight="1" ht="130">
      <c r="A72"/>
      <c r="B72" s="10" t="str">
        <f>"20028"</f>
        <v>20028</v>
      </c>
      <c r="C72" s="11" t="s">
        <v>70</v>
      </c>
      <c r="D72" s="12">
        <v>15470.0</v>
      </c>
    </row>
    <row r="73" spans="1:4" customHeight="1" ht="130">
      <c r="A73"/>
      <c r="B73" s="10" t="str">
        <f>"20029"</f>
        <v>20029</v>
      </c>
      <c r="C73" s="11" t="s">
        <v>71</v>
      </c>
      <c r="D73" s="12">
        <v>13990.0</v>
      </c>
    </row>
    <row r="74" spans="1:4" customHeight="1" ht="130">
      <c r="A74"/>
      <c r="B74" s="10" t="str">
        <f>"20045"</f>
        <v>20045</v>
      </c>
      <c r="C74" s="11" t="s">
        <v>72</v>
      </c>
      <c r="D74" s="12">
        <v>31800.0</v>
      </c>
    </row>
    <row r="75" spans="1:4" customHeight="1" ht="130">
      <c r="A75"/>
      <c r="B75" s="10" t="str">
        <f>"20145"</f>
        <v>20145</v>
      </c>
      <c r="C75" s="11" t="s">
        <v>73</v>
      </c>
      <c r="D75" s="12">
        <v>29990.0</v>
      </c>
    </row>
    <row r="76" spans="1:4" customHeight="1" ht="130">
      <c r="A76"/>
      <c r="B76" s="10" t="str">
        <f>"20150"</f>
        <v>20150</v>
      </c>
      <c r="C76" s="11" t="s">
        <v>74</v>
      </c>
      <c r="D76" s="12">
        <v>34190.0</v>
      </c>
    </row>
    <row r="77" spans="1:4" customHeight="1" ht="130">
      <c r="A77"/>
      <c r="B77" s="10" t="str">
        <f>"20152"</f>
        <v>20152</v>
      </c>
      <c r="C77" s="11" t="s">
        <v>75</v>
      </c>
      <c r="D77" s="12">
        <v>39800.0</v>
      </c>
    </row>
    <row r="78" spans="1:4" customHeight="1" ht="130">
      <c r="A78"/>
      <c r="B78" s="10" t="str">
        <f>"20183"</f>
        <v>20183</v>
      </c>
      <c r="C78" s="11" t="s">
        <v>76</v>
      </c>
      <c r="D78" s="12">
        <v>33400.0</v>
      </c>
    </row>
    <row r="79" spans="1:4" customHeight="1" ht="130">
      <c r="A79"/>
      <c r="B79" s="10" t="str">
        <f>"20189"</f>
        <v>20189</v>
      </c>
      <c r="C79" s="11" t="s">
        <v>77</v>
      </c>
      <c r="D79" s="12">
        <v>28990.0</v>
      </c>
    </row>
    <row r="80" spans="1:4" customHeight="1" ht="130">
      <c r="A80"/>
      <c r="B80" s="10" t="str">
        <f>"20192"</f>
        <v>20192</v>
      </c>
      <c r="C80" s="11" t="s">
        <v>78</v>
      </c>
      <c r="D80" s="12">
        <v>41500.0</v>
      </c>
    </row>
    <row r="81" spans="1:4" customHeight="1" ht="130">
      <c r="A81"/>
      <c r="B81" s="10" t="str">
        <f>"20207"</f>
        <v>20207</v>
      </c>
      <c r="C81" s="11" t="s">
        <v>79</v>
      </c>
      <c r="D81" s="12">
        <v>31500.0</v>
      </c>
    </row>
    <row r="82" spans="1:4" customHeight="1" ht="130">
      <c r="A82"/>
      <c r="B82" s="10" t="str">
        <f>"20209"</f>
        <v>20209</v>
      </c>
      <c r="C82" s="11" t="s">
        <v>80</v>
      </c>
      <c r="D82" s="12">
        <v>37180.0</v>
      </c>
    </row>
    <row r="83" spans="1:4" customHeight="1" ht="130">
      <c r="A83"/>
      <c r="B83" s="10" t="str">
        <f>"20210"</f>
        <v>20210</v>
      </c>
      <c r="C83" s="11" t="s">
        <v>81</v>
      </c>
      <c r="D83" s="12">
        <v>37900.0</v>
      </c>
    </row>
    <row r="84" spans="1:4" customHeight="1" ht="130">
      <c r="A84"/>
      <c r="B84" s="10" t="str">
        <f>"20215"</f>
        <v>20215</v>
      </c>
      <c r="C84" s="11" t="s">
        <v>82</v>
      </c>
      <c r="D84" s="12">
        <v>36990.0</v>
      </c>
    </row>
    <row r="85" spans="1:4" customHeight="1" ht="130">
      <c r="A85"/>
      <c r="B85" s="10" t="str">
        <f>"20222"</f>
        <v>20222</v>
      </c>
      <c r="C85" s="11" t="s">
        <v>83</v>
      </c>
      <c r="D85" s="12">
        <v>21400.0</v>
      </c>
    </row>
    <row r="86" spans="1:4" customHeight="1" ht="130">
      <c r="A86"/>
      <c r="B86" s="10" t="str">
        <f>"20227"</f>
        <v>20227</v>
      </c>
      <c r="C86" s="11" t="s">
        <v>84</v>
      </c>
      <c r="D86" s="12">
        <v>31400.0</v>
      </c>
    </row>
    <row r="87" spans="1:4" customHeight="1" ht="130">
      <c r="A87"/>
      <c r="B87" s="10" t="str">
        <f>"20228"</f>
        <v>20228</v>
      </c>
      <c r="C87" s="11" t="s">
        <v>85</v>
      </c>
      <c r="D87" s="12">
        <v>27756.0</v>
      </c>
    </row>
    <row r="88" spans="1:4" customHeight="1" ht="130">
      <c r="A88"/>
      <c r="B88" s="10" t="str">
        <f>"21180"</f>
        <v>21180</v>
      </c>
      <c r="C88" s="11" t="s">
        <v>86</v>
      </c>
      <c r="D88" s="12">
        <v>17746.0</v>
      </c>
    </row>
    <row r="89" spans="1:4" customHeight="1" ht="130">
      <c r="A89"/>
      <c r="B89" s="10" t="str">
        <f>"22507"</f>
        <v>22507</v>
      </c>
      <c r="C89" s="11" t="s">
        <v>87</v>
      </c>
      <c r="D89" s="12">
        <v>23400.0</v>
      </c>
    </row>
    <row r="90" spans="1:4" customHeight="1" ht="130">
      <c r="A90"/>
      <c r="B90" s="10" t="str">
        <f>"22508"</f>
        <v>22508</v>
      </c>
      <c r="C90" s="11" t="s">
        <v>88</v>
      </c>
      <c r="D90" s="12">
        <v>29990.0</v>
      </c>
    </row>
    <row r="91" spans="1:4" customHeight="1" ht="130">
      <c r="A91"/>
      <c r="B91" s="10" t="str">
        <f>"22509"</f>
        <v>22509</v>
      </c>
      <c r="C91" s="11" t="s">
        <v>89</v>
      </c>
      <c r="D91" s="12">
        <v>23900.0</v>
      </c>
    </row>
    <row r="92" spans="1:4" customHeight="1" ht="130">
      <c r="A92"/>
      <c r="B92" s="10" t="str">
        <f>"22510"</f>
        <v>22510</v>
      </c>
      <c r="C92" s="11" t="s">
        <v>90</v>
      </c>
      <c r="D92" s="12">
        <v>29990.0</v>
      </c>
    </row>
    <row r="93" spans="1:4" customHeight="1" ht="130">
      <c r="A93"/>
      <c r="B93" s="10" t="str">
        <f>"22511"</f>
        <v>22511</v>
      </c>
      <c r="C93" s="11" t="s">
        <v>91</v>
      </c>
      <c r="D93" s="12">
        <v>29990.0</v>
      </c>
    </row>
    <row r="94" spans="1:4" customHeight="1" ht="130">
      <c r="A94"/>
      <c r="B94" s="10" t="str">
        <f>"22512"</f>
        <v>22512</v>
      </c>
      <c r="C94" s="11" t="s">
        <v>92</v>
      </c>
      <c r="D94" s="12">
        <v>24189.0</v>
      </c>
    </row>
    <row r="95" spans="1:4" customHeight="1" ht="130">
      <c r="A95"/>
      <c r="B95" s="10" t="str">
        <f>"22513"</f>
        <v>22513</v>
      </c>
      <c r="C95" s="11" t="s">
        <v>93</v>
      </c>
      <c r="D95" s="12">
        <v>23089.0</v>
      </c>
    </row>
    <row r="96" spans="1:4" customHeight="1" ht="130">
      <c r="A96"/>
      <c r="B96" s="10" t="str">
        <f>"22514"</f>
        <v>22514</v>
      </c>
      <c r="C96" s="11" t="s">
        <v>94</v>
      </c>
      <c r="D96" s="12">
        <v>29990.0</v>
      </c>
    </row>
    <row r="97" spans="1:4" customHeight="1" ht="130">
      <c r="A97"/>
      <c r="B97" s="10" t="str">
        <f>"22515"</f>
        <v>22515</v>
      </c>
      <c r="C97" s="11" t="s">
        <v>95</v>
      </c>
      <c r="D97" s="12">
        <v>29990.0</v>
      </c>
    </row>
    <row r="98" spans="1:4" customHeight="1" ht="130">
      <c r="A98"/>
      <c r="B98" s="10" t="str">
        <f>"22516"</f>
        <v>22516</v>
      </c>
      <c r="C98" s="11" t="s">
        <v>96</v>
      </c>
      <c r="D98" s="12">
        <v>25100.0</v>
      </c>
    </row>
    <row r="99" spans="1:4" customHeight="1" ht="130">
      <c r="A99"/>
      <c r="B99" s="10" t="str">
        <f>"22518"</f>
        <v>22518</v>
      </c>
      <c r="C99" s="11" t="s">
        <v>97</v>
      </c>
      <c r="D99" s="12">
        <v>22990.0</v>
      </c>
    </row>
    <row r="100" spans="1:4" customHeight="1" ht="130">
      <c r="A100"/>
      <c r="B100" s="10" t="str">
        <f>"22519"</f>
        <v>22519</v>
      </c>
      <c r="C100" s="11" t="s">
        <v>98</v>
      </c>
      <c r="D100" s="12">
        <v>24189.0</v>
      </c>
    </row>
    <row r="101" spans="1:4" customHeight="1" ht="130">
      <c r="A101"/>
      <c r="B101" s="10" t="str">
        <f>"22520"</f>
        <v>22520</v>
      </c>
      <c r="C101" s="11" t="s">
        <v>99</v>
      </c>
      <c r="D101" s="12">
        <v>24000.0</v>
      </c>
    </row>
    <row r="102" spans="1:4" customHeight="1" ht="130">
      <c r="A102"/>
      <c r="B102" s="10" t="str">
        <f>"22521"</f>
        <v>22521</v>
      </c>
      <c r="C102" s="11" t="s">
        <v>100</v>
      </c>
      <c r="D102" s="12">
        <v>29990.0</v>
      </c>
    </row>
    <row r="103" spans="1:4" customHeight="1" ht="130">
      <c r="A103"/>
      <c r="B103" s="10" t="str">
        <f>"22522"</f>
        <v>22522</v>
      </c>
      <c r="C103" s="11" t="s">
        <v>101</v>
      </c>
      <c r="D103" s="12">
        <v>24800.0</v>
      </c>
    </row>
    <row r="104" spans="1:4" customHeight="1" ht="130">
      <c r="A104"/>
      <c r="B104" s="10" t="str">
        <f>"22523"</f>
        <v>22523</v>
      </c>
      <c r="C104" s="11" t="s">
        <v>102</v>
      </c>
      <c r="D104" s="12">
        <v>26389.0</v>
      </c>
    </row>
    <row r="105" spans="1:4" customHeight="1" ht="130">
      <c r="A105"/>
      <c r="B105" s="10" t="str">
        <f>"22525"</f>
        <v>22525</v>
      </c>
      <c r="C105" s="11" t="s">
        <v>103</v>
      </c>
      <c r="D105" s="12">
        <v>29990.0</v>
      </c>
    </row>
    <row r="106" spans="1:4" customHeight="1" ht="130">
      <c r="A106"/>
      <c r="B106" s="10" t="str">
        <f>"22848"</f>
        <v>22848</v>
      </c>
      <c r="C106" s="11" t="s">
        <v>104</v>
      </c>
      <c r="D106" s="12">
        <v>36250.0</v>
      </c>
    </row>
    <row r="107" spans="1:4" customHeight="1" ht="130">
      <c r="A107"/>
      <c r="B107" s="10" t="str">
        <f>"22849"</f>
        <v>22849</v>
      </c>
      <c r="C107" s="11" t="s">
        <v>105</v>
      </c>
      <c r="D107" s="12">
        <v>31990.0</v>
      </c>
    </row>
    <row r="108" spans="1:4" customHeight="1" ht="130">
      <c r="A108"/>
      <c r="B108" s="10" t="str">
        <f>"23951"</f>
        <v>23951</v>
      </c>
      <c r="C108" s="11" t="s">
        <v>106</v>
      </c>
      <c r="D108" s="12">
        <v>23400.0</v>
      </c>
    </row>
    <row r="109" spans="1:4" customHeight="1" ht="130">
      <c r="A109"/>
      <c r="B109" s="10" t="str">
        <f>"24132"</f>
        <v>24132</v>
      </c>
      <c r="C109" s="11" t="s">
        <v>107</v>
      </c>
      <c r="D109" s="12">
        <v>23990.0</v>
      </c>
    </row>
    <row r="110" spans="1:4" customHeight="1" ht="130">
      <c r="A110"/>
      <c r="B110" s="10" t="str">
        <f>"25003"</f>
        <v>25003</v>
      </c>
      <c r="C110" s="11" t="s">
        <v>108</v>
      </c>
      <c r="D110" s="12">
        <v>29990.0</v>
      </c>
    </row>
    <row r="111" spans="1:4" customHeight="1" ht="130">
      <c r="A111"/>
      <c r="B111" s="10" t="str">
        <f>"25511"</f>
        <v>25511</v>
      </c>
      <c r="C111" s="11" t="s">
        <v>109</v>
      </c>
      <c r="D111" s="12">
        <v>5990.0</v>
      </c>
    </row>
    <row r="112" spans="1:4" customHeight="1" ht="130">
      <c r="A112"/>
      <c r="B112" s="10" t="str">
        <f>"25512"</f>
        <v>25512</v>
      </c>
      <c r="C112" s="11" t="s">
        <v>110</v>
      </c>
      <c r="D112" s="12">
        <v>5990.0</v>
      </c>
    </row>
    <row r="113" spans="1:4" customHeight="1" ht="130">
      <c r="A113"/>
      <c r="B113" s="10" t="str">
        <f>"25513"</f>
        <v>25513</v>
      </c>
      <c r="C113" s="11" t="s">
        <v>111</v>
      </c>
      <c r="D113" s="12">
        <v>5990.0</v>
      </c>
    </row>
    <row r="114" spans="1:4" customHeight="1" ht="130">
      <c r="A114"/>
      <c r="B114" s="10" t="str">
        <f>"25514"</f>
        <v>25514</v>
      </c>
      <c r="C114" s="11" t="s">
        <v>112</v>
      </c>
      <c r="D114" s="12">
        <v>5990.0</v>
      </c>
    </row>
    <row r="115" spans="1:4" customHeight="1" ht="130">
      <c r="A115"/>
      <c r="B115" s="10" t="str">
        <f>"25515"</f>
        <v>25515</v>
      </c>
      <c r="C115" s="11" t="s">
        <v>113</v>
      </c>
      <c r="D115" s="12">
        <v>5990.0</v>
      </c>
    </row>
    <row r="116" spans="1:4" customHeight="1" ht="130">
      <c r="A116"/>
      <c r="B116" s="10" t="str">
        <f>"25516"</f>
        <v>25516</v>
      </c>
      <c r="C116" s="11" t="s">
        <v>114</v>
      </c>
      <c r="D116" s="12">
        <v>5990.0</v>
      </c>
    </row>
    <row r="117" spans="1:4" customHeight="1" ht="130">
      <c r="A117"/>
      <c r="B117" s="10" t="str">
        <f>"25517"</f>
        <v>25517</v>
      </c>
      <c r="C117" s="11" t="s">
        <v>115</v>
      </c>
      <c r="D117" s="12">
        <v>5675.0</v>
      </c>
    </row>
    <row r="118" spans="1:4" customHeight="1" ht="130">
      <c r="A118"/>
      <c r="B118" s="10" t="str">
        <f>"25518"</f>
        <v>25518</v>
      </c>
      <c r="C118" s="11" t="s">
        <v>116</v>
      </c>
      <c r="D118" s="12">
        <v>5675.0</v>
      </c>
    </row>
    <row r="119" spans="1:4" customHeight="1" ht="130">
      <c r="A119"/>
      <c r="B119" s="10" t="str">
        <f>"26084"</f>
        <v>26084</v>
      </c>
      <c r="C119" s="11" t="s">
        <v>117</v>
      </c>
      <c r="D119" s="12">
        <v>6600.0</v>
      </c>
    </row>
    <row r="120" spans="1:4" customHeight="1" ht="130">
      <c r="A120"/>
      <c r="B120" s="10" t="str">
        <f>"26085"</f>
        <v>26085</v>
      </c>
      <c r="C120" s="11" t="s">
        <v>118</v>
      </c>
      <c r="D120" s="12">
        <v>6600.0</v>
      </c>
    </row>
    <row r="121" spans="1:4" customHeight="1" ht="130">
      <c r="A121"/>
      <c r="B121" s="10" t="str">
        <f>"26086"</f>
        <v>26086</v>
      </c>
      <c r="C121" s="11" t="s">
        <v>119</v>
      </c>
      <c r="D121" s="12">
        <v>5650.0</v>
      </c>
    </row>
    <row r="122" spans="1:4" customHeight="1" ht="130">
      <c r="A122"/>
      <c r="B122" s="10" t="str">
        <f>"26714"</f>
        <v>26714</v>
      </c>
      <c r="C122" s="11" t="s">
        <v>120</v>
      </c>
      <c r="D122" s="12">
        <v>5800.0</v>
      </c>
    </row>
    <row r="123" spans="1:4" customHeight="1" ht="130">
      <c r="A123"/>
      <c r="B123" s="10" t="str">
        <f>"26878"</f>
        <v>26878</v>
      </c>
      <c r="C123" s="11" t="s">
        <v>121</v>
      </c>
      <c r="D123" s="12">
        <v>15062.0</v>
      </c>
    </row>
    <row r="124" spans="1:4" customHeight="1" ht="130">
      <c r="A124"/>
      <c r="B124" s="10" t="str">
        <f>"26879"</f>
        <v>26879</v>
      </c>
      <c r="C124" s="11" t="s">
        <v>122</v>
      </c>
      <c r="D124" s="12">
        <v>16664.0</v>
      </c>
    </row>
    <row r="125" spans="1:4" customHeight="1" ht="130">
      <c r="A125"/>
      <c r="B125" s="10" t="str">
        <f>"26970"</f>
        <v>26970</v>
      </c>
      <c r="C125" s="11" t="s">
        <v>123</v>
      </c>
      <c r="D125" s="12">
        <v>8300.0</v>
      </c>
    </row>
    <row r="126" spans="1:4" customHeight="1" ht="130">
      <c r="A126"/>
      <c r="B126" s="10" t="str">
        <f>"27052"</f>
        <v>27052</v>
      </c>
      <c r="C126" s="11" t="s">
        <v>124</v>
      </c>
      <c r="D126" s="12">
        <v>14370.0</v>
      </c>
    </row>
    <row r="127" spans="1:4" customHeight="1" ht="130">
      <c r="A127"/>
      <c r="B127" s="10" t="str">
        <f>"27053"</f>
        <v>27053</v>
      </c>
      <c r="C127" s="11" t="s">
        <v>125</v>
      </c>
      <c r="D127" s="12">
        <v>14370.0</v>
      </c>
    </row>
    <row r="128" spans="1:4" customHeight="1" ht="130">
      <c r="A128"/>
      <c r="B128" s="10" t="str">
        <f>"27054"</f>
        <v>27054</v>
      </c>
      <c r="C128" s="11" t="s">
        <v>126</v>
      </c>
      <c r="D128" s="12">
        <v>17205.0</v>
      </c>
    </row>
    <row r="129" spans="1:4" customHeight="1" ht="130">
      <c r="A129"/>
      <c r="B129" s="10" t="str">
        <f>"27057"</f>
        <v>27057</v>
      </c>
      <c r="C129" s="11" t="s">
        <v>127</v>
      </c>
      <c r="D129" s="12">
        <v>10400.0</v>
      </c>
    </row>
    <row r="130" spans="1:4" customHeight="1" ht="130">
      <c r="A130"/>
      <c r="B130" s="10" t="str">
        <f>"27058"</f>
        <v>27058</v>
      </c>
      <c r="C130" s="11" t="s">
        <v>128</v>
      </c>
      <c r="D130" s="12">
        <v>7500.0</v>
      </c>
    </row>
    <row r="131" spans="1:4" customHeight="1" ht="130">
      <c r="A131"/>
      <c r="B131" s="10" t="str">
        <f>"27059"</f>
        <v>27059</v>
      </c>
      <c r="C131" s="11" t="s">
        <v>129</v>
      </c>
      <c r="D131" s="12">
        <v>8695.0</v>
      </c>
    </row>
    <row r="132" spans="1:4" customHeight="1" ht="130">
      <c r="A132"/>
      <c r="B132" s="10" t="str">
        <f>"27060"</f>
        <v>27060</v>
      </c>
      <c r="C132" s="11" t="s">
        <v>130</v>
      </c>
      <c r="D132" s="12">
        <v>6990.0</v>
      </c>
    </row>
    <row r="133" spans="1:4" customHeight="1" ht="130">
      <c r="A133"/>
      <c r="B133" s="10" t="str">
        <f>"27061"</f>
        <v>27061</v>
      </c>
      <c r="C133" s="11" t="s">
        <v>131</v>
      </c>
      <c r="D133" s="12">
        <v>6990.0</v>
      </c>
    </row>
    <row r="134" spans="1:4" customHeight="1" ht="130">
      <c r="A134"/>
      <c r="B134" s="10" t="str">
        <f>"27129"</f>
        <v>27129</v>
      </c>
      <c r="C134" s="11" t="s">
        <v>132</v>
      </c>
      <c r="D134" s="12">
        <v>15355.0</v>
      </c>
    </row>
    <row r="135" spans="1:4" customHeight="1" ht="130">
      <c r="A135"/>
      <c r="B135" s="10" t="str">
        <f>"27130"</f>
        <v>27130</v>
      </c>
      <c r="C135" s="11" t="s">
        <v>133</v>
      </c>
      <c r="D135" s="12">
        <v>15355.0</v>
      </c>
    </row>
    <row r="136" spans="1:4" customHeight="1" ht="130">
      <c r="A136"/>
      <c r="B136" s="10" t="str">
        <f>"27131"</f>
        <v>27131</v>
      </c>
      <c r="C136" s="11" t="s">
        <v>134</v>
      </c>
      <c r="D136" s="12">
        <v>16659.0</v>
      </c>
    </row>
    <row r="137" spans="1:4" customHeight="1" ht="130">
      <c r="A137"/>
      <c r="B137" s="10" t="str">
        <f>"27132"</f>
        <v>27132</v>
      </c>
      <c r="C137" s="11" t="s">
        <v>135</v>
      </c>
      <c r="D137" s="12">
        <v>16659.0</v>
      </c>
    </row>
    <row r="138" spans="1:4" customHeight="1" ht="130">
      <c r="A138"/>
      <c r="B138" s="10" t="str">
        <f>"27685"</f>
        <v>27685</v>
      </c>
      <c r="C138" s="11" t="s">
        <v>136</v>
      </c>
      <c r="D138" s="12">
        <v>9990.0</v>
      </c>
    </row>
    <row r="139" spans="1:4" customHeight="1" ht="130">
      <c r="A139"/>
      <c r="B139" s="10" t="str">
        <f>"27686"</f>
        <v>27686</v>
      </c>
      <c r="C139" s="11" t="s">
        <v>137</v>
      </c>
      <c r="D139" s="12">
        <v>8150.0</v>
      </c>
    </row>
    <row r="140" spans="1:4" customHeight="1" ht="130">
      <c r="A140"/>
      <c r="B140" s="10" t="str">
        <f>"28027"</f>
        <v>28027</v>
      </c>
      <c r="C140" s="11" t="s">
        <v>138</v>
      </c>
      <c r="D140" s="12">
        <v>19983.0</v>
      </c>
    </row>
    <row r="141" spans="1:4" customHeight="1" ht="130">
      <c r="A141"/>
      <c r="B141" s="10" t="str">
        <f>"28028"</f>
        <v>28028</v>
      </c>
      <c r="C141" s="11" t="s">
        <v>139</v>
      </c>
      <c r="D141" s="12">
        <v>19983.0</v>
      </c>
    </row>
    <row r="142" spans="1:4" customHeight="1" ht="130">
      <c r="A142"/>
      <c r="B142" s="10" t="str">
        <f>"28880"</f>
        <v>28880</v>
      </c>
      <c r="C142" s="11" t="s">
        <v>140</v>
      </c>
      <c r="D142" s="12">
        <v>850.0</v>
      </c>
    </row>
    <row r="143" spans="1:4" customHeight="1" ht="130">
      <c r="A143"/>
      <c r="B143" s="10" t="str">
        <f>"29339"</f>
        <v>29339</v>
      </c>
      <c r="C143" s="11" t="s">
        <v>141</v>
      </c>
      <c r="D143" s="12">
        <v>35990.0</v>
      </c>
    </row>
    <row r="144" spans="1:4" customHeight="1" ht="130">
      <c r="A144"/>
      <c r="B144" s="10" t="str">
        <f>"29340"</f>
        <v>29340</v>
      </c>
      <c r="C144" s="11" t="s">
        <v>142</v>
      </c>
      <c r="D144" s="12">
        <v>30990.0</v>
      </c>
    </row>
    <row r="145" spans="1:4" customHeight="1" ht="130">
      <c r="A145"/>
      <c r="B145" s="10" t="str">
        <f>"29341"</f>
        <v>29341</v>
      </c>
      <c r="C145" s="11" t="s">
        <v>143</v>
      </c>
      <c r="D145" s="12">
        <v>27990.0</v>
      </c>
    </row>
    <row r="146" spans="1:4" customHeight="1" ht="130">
      <c r="A146"/>
      <c r="B146" s="10" t="str">
        <f>"29342"</f>
        <v>29342</v>
      </c>
      <c r="C146" s="11" t="s">
        <v>144</v>
      </c>
      <c r="D146" s="12">
        <v>27489.0</v>
      </c>
    </row>
    <row r="147" spans="1:4" customHeight="1" ht="130">
      <c r="A147"/>
      <c r="B147" s="10" t="str">
        <f>"29397"</f>
        <v>29397</v>
      </c>
      <c r="C147" s="11" t="s">
        <v>145</v>
      </c>
      <c r="D147" s="12">
        <v>28990.0</v>
      </c>
    </row>
    <row r="148" spans="1:4" customHeight="1" ht="130">
      <c r="A148"/>
      <c r="B148" s="10" t="str">
        <f>"29407"</f>
        <v>29407</v>
      </c>
      <c r="C148" s="11" t="s">
        <v>146</v>
      </c>
      <c r="D148" s="12">
        <v>13150.0</v>
      </c>
    </row>
    <row r="149" spans="1:4" customHeight="1" ht="130">
      <c r="A149"/>
      <c r="B149" s="10" t="str">
        <f>"29408"</f>
        <v>29408</v>
      </c>
      <c r="C149" s="11" t="s">
        <v>147</v>
      </c>
      <c r="D149" s="12">
        <v>12400.0</v>
      </c>
    </row>
    <row r="150" spans="1:4" customHeight="1" ht="130">
      <c r="A150"/>
      <c r="B150" s="10" t="str">
        <f>"29409"</f>
        <v>29409</v>
      </c>
      <c r="C150" s="11" t="s">
        <v>148</v>
      </c>
      <c r="D150" s="12">
        <v>11710.0</v>
      </c>
    </row>
    <row r="151" spans="1:4" customHeight="1" ht="130">
      <c r="A151"/>
      <c r="B151" s="10" t="str">
        <f>"29410"</f>
        <v>29410</v>
      </c>
      <c r="C151" s="11" t="s">
        <v>149</v>
      </c>
      <c r="D151" s="12">
        <v>9470.0</v>
      </c>
    </row>
    <row r="152" spans="1:4" customHeight="1" ht="130">
      <c r="A152"/>
      <c r="B152" s="10" t="str">
        <f>"29411"</f>
        <v>29411</v>
      </c>
      <c r="C152" s="11" t="s">
        <v>150</v>
      </c>
      <c r="D152" s="12">
        <v>9990.0</v>
      </c>
    </row>
    <row r="153" spans="1:4" customHeight="1" ht="130">
      <c r="A153"/>
      <c r="B153" s="10" t="str">
        <f>"29412"</f>
        <v>29412</v>
      </c>
      <c r="C153" s="11" t="s">
        <v>151</v>
      </c>
      <c r="D153" s="12">
        <v>10000.0</v>
      </c>
    </row>
    <row r="154" spans="1:4" customHeight="1" ht="130">
      <c r="A154"/>
      <c r="B154" s="10" t="str">
        <f>"29413"</f>
        <v>29413</v>
      </c>
      <c r="C154" s="11" t="s">
        <v>152</v>
      </c>
      <c r="D154" s="12">
        <v>11250.0</v>
      </c>
    </row>
    <row r="155" spans="1:4" customHeight="1" ht="130">
      <c r="A155"/>
      <c r="B155" s="10" t="str">
        <f>"29483"</f>
        <v>29483</v>
      </c>
      <c r="C155" s="11" t="s">
        <v>153</v>
      </c>
      <c r="D155" s="12">
        <v>23990.0</v>
      </c>
    </row>
    <row r="156" spans="1:4" customHeight="1" ht="130">
      <c r="A156"/>
      <c r="B156" s="10" t="str">
        <f>"29484"</f>
        <v>29484</v>
      </c>
      <c r="C156" s="11" t="s">
        <v>154</v>
      </c>
      <c r="D156" s="12">
        <v>25990.0</v>
      </c>
    </row>
    <row r="157" spans="1:4" customHeight="1" ht="130">
      <c r="A157"/>
      <c r="B157" s="10" t="str">
        <f>"29485"</f>
        <v>29485</v>
      </c>
      <c r="C157" s="11" t="s">
        <v>155</v>
      </c>
      <c r="D157" s="12">
        <v>32990.0</v>
      </c>
    </row>
    <row r="158" spans="1:4" customHeight="1" ht="130">
      <c r="A158"/>
      <c r="B158" s="10" t="str">
        <f>"29528"</f>
        <v>29528</v>
      </c>
      <c r="C158" s="11" t="s">
        <v>156</v>
      </c>
      <c r="D158" s="12">
        <v>30990.0</v>
      </c>
    </row>
    <row r="159" spans="1:4" customHeight="1" ht="130">
      <c r="A159"/>
      <c r="B159" s="10" t="str">
        <f>"29910"</f>
        <v>29910</v>
      </c>
      <c r="C159" s="11" t="s">
        <v>157</v>
      </c>
      <c r="D159" s="12">
        <v>850.0</v>
      </c>
    </row>
    <row r="160" spans="1:4" customHeight="1" ht="130">
      <c r="A160"/>
      <c r="B160" s="10" t="str">
        <f>"29911"</f>
        <v>29911</v>
      </c>
      <c r="C160" s="11" t="s">
        <v>158</v>
      </c>
      <c r="D160" s="12">
        <v>1100.0</v>
      </c>
    </row>
    <row r="161" spans="1:4" customHeight="1" ht="130">
      <c r="A161"/>
      <c r="B161" s="10" t="str">
        <f>"30268"</f>
        <v>30268</v>
      </c>
      <c r="C161" s="11" t="s">
        <v>159</v>
      </c>
      <c r="D161" s="12">
        <v>33990.0</v>
      </c>
    </row>
    <row r="162" spans="1:4" customHeight="1" ht="130">
      <c r="A162"/>
      <c r="B162" s="10" t="str">
        <f>"30269"</f>
        <v>30269</v>
      </c>
      <c r="C162" s="11" t="s">
        <v>160</v>
      </c>
      <c r="D162" s="12">
        <v>32990.0</v>
      </c>
    </row>
    <row r="163" spans="1:4" customHeight="1" ht="130">
      <c r="A163"/>
      <c r="B163" s="10" t="str">
        <f>"30530"</f>
        <v>30530</v>
      </c>
      <c r="C163" s="11" t="s">
        <v>161</v>
      </c>
      <c r="D163" s="12">
        <v>15062.0</v>
      </c>
    </row>
    <row r="164" spans="1:4" customHeight="1" ht="130">
      <c r="A164"/>
      <c r="B164" s="10" t="str">
        <f>"32028"</f>
        <v>32028</v>
      </c>
      <c r="C164" s="11" t="s">
        <v>162</v>
      </c>
      <c r="D164" s="12">
        <v>39990.0</v>
      </c>
    </row>
    <row r="165" spans="1:4" customHeight="1" ht="130">
      <c r="A165"/>
      <c r="B165" s="10" t="str">
        <f>"32135"</f>
        <v>32135</v>
      </c>
      <c r="C165" s="11" t="s">
        <v>163</v>
      </c>
      <c r="D165" s="12">
        <v>42260.0</v>
      </c>
    </row>
    <row r="166" spans="1:4" customHeight="1" ht="130">
      <c r="A166"/>
      <c r="B166" s="10" t="str">
        <f>"32136"</f>
        <v>32136</v>
      </c>
      <c r="C166" s="11" t="s">
        <v>164</v>
      </c>
      <c r="D166" s="12">
        <v>31990.0</v>
      </c>
    </row>
    <row r="167" spans="1:4" customHeight="1" ht="130">
      <c r="A167"/>
      <c r="B167" s="10" t="str">
        <f>"32948"</f>
        <v>32948</v>
      </c>
      <c r="C167" s="11" t="s">
        <v>165</v>
      </c>
      <c r="D167" s="12">
        <v>38300.0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