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<sst xmlns="http://schemas.openxmlformats.org/spreadsheetml/2006/main" uniqueCount="244">
  <si>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</si>
  <si>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</si>
  <si>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</si>
  <si>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</si>
  <si>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</si>
  <si>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</si>
  <si>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</si>
  <si>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</si>
  <si>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</si>
  <si>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</si>
  <si>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</si>
  <si>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</si>
  <si>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</si>
  <si>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</si>
  <si>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</si>
  <si>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</si>
  <si>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</si>
  <si>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</si>
  <si>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</si>
  <si>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</si>
  <si>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</si>
  <si>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</si>
  <si>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</si>
  <si>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</si>
  <si>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</si>
  <si>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</si>
  <si>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</si>
  <si>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</si>
  <si>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</si>
  <si>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</si>
  <si>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</si>
  <si>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</si>
  <si>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</si>
  <si>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</si>
  <si>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</si>
  <si>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</si>
  <si>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</si>
  <si>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</si>
  <si>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</si>
  <si>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</si>
  <si>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</si>
  <si>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</si>
  <si>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</si>
  <si>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</si>
  <si>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</si>
  <si>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</si>
  <si>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</si>
  <si>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</si>
  <si>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</si>
  <si>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</si>
  <si>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</si>
  <si>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</si>
  <si>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</si>
  <si>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</si>
  <si>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</si>
  <si>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</si>
  <si>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</si>
  <si>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</si>
  <si>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</si>
  <si>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</si>
  <si>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</si>
  <si>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</si>
  <si>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</si>
  <si>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</si>
  <si>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</si>
  <si>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</si>
  <si>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</si>
  <si>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</si>
  <si>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</si>
  <si>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</si>
  <si>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</si>
  <si>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</si>
  <si>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</si>
  <si>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</si>
  <si>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</si>
  <si>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</si>
  <si>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</si>
  <si>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</si>
  <si>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</si>
  <si>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</si>
  <si>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</si>
  <si>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 внутренняя</t>
  </si>
  <si>
    <t>Заглушка нержавейка D-150мм Ferrum внутренняя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</si>
  <si>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</si>
  <si>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</si>
  <si>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</si>
  <si>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Сэндвич 1,0м нержавейка 100*200мм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</si>
  <si>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</si>
  <si>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</si>
  <si>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</si>
  <si>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</si>
  <si>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</si>
  <si>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</si>
  <si>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</si>
  <si>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</si>
  <si>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</si>
  <si>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</si>
  <si>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</si>
  <si>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</si>
  <si>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</si>
  <si>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</si>
  <si>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</si>
  <si>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</si>
  <si>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  внутренняя</t>
  </si>
  <si>
    <t>Заглушка нержавейка D-100мм Ferrum внутренняя</t>
  </si>
  <si>
    <t>Заглушка нержавейка D-110мм Ferrum внутренняя</t>
  </si>
  <si>
    <t>Заглушка нержавейка D-115мм Ferrum внутренняя</t>
  </si>
  <si>
    <t>Заглушка нержавейка D-120мм Ferrum внутренняя</t>
  </si>
  <si>
    <t>Заглушка нержавейка D-125мм Ferrum внутренняя</t>
  </si>
  <si>
    <t>Заглушка нержавейка D-140мм Ferrum внутренняя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</si>
  <si>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</si>
  <si>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</si>
  <si>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</si>
  <si>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Оголовок нержавейка 115*200мм</t>
  </si>
  <si>
    <t>Сэндвич 1,0м нержавейка 110*200мм</t>
  </si>
  <si>
    <t>Сэндвич 1,0м нержавейка 115*200мм</t>
  </si>
  <si>
    <t>Зонт-Д нержавейка D-160 наружный</t>
  </si>
  <si>
    <t>Заглушка нержавейка D-135мм Ferrum внутренняя</t>
  </si>
  <si>
    <t>Колено нержавейка 135* D-130 Ferrum</t>
  </si>
  <si>
    <t>Колено нержавейка 135* D-110 Ferrum</t>
  </si>
  <si>
    <t>Колено нержавейка 135* D-135 Ferrum</t>
  </si>
  <si>
    <t>Сэндвич 1,0м нержавейка 200*280мм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</si>
  <si>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</si>
  <si>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</si>
  <si>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</si>
  <si>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</si>
  <si>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</si>
  <si>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</si>
  <si>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</si>
  <si>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</si>
  <si>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</si>
  <si>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</si>
  <si>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Сэндвич 1,0м нержавейка 150*210мм</t>
  </si>
  <si>
    <t>Колено нержавейка 135* D-150 Ferrum</t>
  </si>
  <si>
    <t>Заглушка нержавейка D-197 внутренняя</t>
  </si>
  <si>
    <t>Конденсатоотвод для сэндвича 210мм внутренний</t>
  </si>
  <si>
    <t>Сэндвич 1,0м нержавейка 180*280мм</t>
  </si>
  <si>
    <t>Площадка монтажная нержавейка 180*280мм</t>
  </si>
  <si>
    <t>Колено нержавейка 135* D-115 Ferrum</t>
  </si>
  <si>
    <t>Хомут обжимной 115</t>
  </si>
  <si>
    <t>Сэндвич 1,0м нержавейка 120*200мм</t>
  </si>
  <si>
    <t>Тройник нержавейка D-140мм Ferrum</t>
  </si>
  <si>
    <t>Сэндвич 1,0м нержавейка 130*200мм</t>
  </si>
  <si>
    <t>Площадка монтажная нержавейка 130*200мм</t>
  </si>
  <si>
    <t>Переходник нержавейка МП 130х135мм Ferrum</t>
  </si>
  <si>
    <t>Сэндвич 1,0м нержавейка 135*200мм</t>
  </si>
  <si>
    <t>Оголовок нержавейка 150*210мм</t>
  </si>
  <si>
    <t>Сэндвич 0,5м нержавейка 150*210мм</t>
  </si>
  <si>
    <t>Сэндвич-колено 90 нержавейка 150*210мм</t>
  </si>
  <si>
    <t>Хомут обжимной 125</t>
  </si>
  <si>
    <t>Колено нержавейка 135* D-100 Ferrum</t>
  </si>
  <si>
    <t>Коаксиальное удлинение 0.5м D60/100мм</t>
  </si>
  <si>
    <t>Коаксиальное удлинение 1м D60/100мм</t>
  </si>
  <si>
    <t>Старт-сэндвич нержавейка 120*200мм</t>
  </si>
  <si>
    <t>Сэндвич-тройник 90* нержавеющая сталь 150*210мм</t>
  </si>
  <si>
    <t>Хомут обжимной 210</t>
  </si>
  <si>
    <t>Старт-сэндвич нержавейка 150*210мм</t>
  </si>
  <si>
    <t>Площадка монтажная нержавейка 200*280мм</t>
  </si>
  <si>
    <t>Стеновой хомут 200мм</t>
  </si>
  <si>
    <t>Колено коаксиальное 90* D 60/100мм поворотное</t>
  </si>
  <si>
    <t>Заглушка конденсатоотвод для трубы нержавейка D-110 внешний</t>
  </si>
  <si>
    <t>Заглушка конденсатоотвод для трубы нержавейка D-80 внешний</t>
  </si>
  <si>
    <t>Площадка монтажная нержавейка 150*250мм</t>
  </si>
  <si>
    <t>Переходник нержавейка МП 100*140мм</t>
  </si>
  <si>
    <t>Заглушка конденсатоотвод для трубы нержавейка D-115 внешний</t>
  </si>
  <si>
    <t>Площадка монтажная нержавейка 100*200мм</t>
  </si>
  <si>
    <t>Переходник нержавейка МП 110*130мм</t>
  </si>
  <si>
    <t>Переходник нержавейка МП 110х115мм Ferrum</t>
  </si>
  <si>
    <t>Хомут обжимной 140</t>
  </si>
  <si>
    <t>Переходник нержавейка МП 110*120мм</t>
  </si>
  <si>
    <t>Хомут обжимной 200 для трубы</t>
  </si>
  <si>
    <t>Штанга для стенового хомута L500</t>
  </si>
  <si>
    <t>Хомут обжимной 180</t>
  </si>
  <si>
    <t>Площадка монтажная нержавейка 150*210мм</t>
  </si>
  <si>
    <t>Переходник нержавейка МП 100*130мм</t>
  </si>
  <si>
    <t>Штанга для стенового хомута L750</t>
  </si>
  <si>
    <t>Стеновой хомут 280мм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</si>
  <si>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</si>
  <si>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</si>
  <si>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</si>
  <si>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</si>
  <si>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</si>
  <si>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</si>
  <si>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</si>
  <si>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</si>
  <si>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</si>
  <si>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</si>
  <si>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</si>
  <si>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</si>
  <si>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</si>
  <si>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</si>
  <si>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</si>
  <si>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</si>
  <si>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</si>
  <si>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</si>
  <si>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</si>
  <si>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</si>
  <si>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</si>
  <si>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Штанга для стенового хомута L250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</si>
  <si>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</si>
  <si>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</si>
  <si>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</si>
  <si>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</si>
  <si>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</si>
  <si>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</si>
  <si>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</si>
  <si>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</si>
  <si>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</si>
  <si>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</si>
  <si>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</si>
  <si>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</si>
  <si>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</si>
  <si>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</si>
  <si>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</si>
  <si>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</si>
  <si>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</si>
  <si>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</si>
  <si>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</si>
  <si>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</si>
  <si>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</si>
  <si>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</si>
  <si>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</si>
  <si>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</si>
  <si>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</si>
  <si>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</si>
  <si>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Заглушка конденсатоотвод для трубы нержавейка D-120 внешний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</si>
  <si>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</si>
  <si>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</si>
  <si>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</si>
  <si>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</si>
  <si>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</si>
  <si>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</si>
  <si>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</si>
  <si>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</si>
  <si>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</si>
  <si>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</si>
  <si>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</si>
  <si>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</si>
  <si>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Площадка монтажная нержавейка 110*200мм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</si>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</sst>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30.png"/><Relationship Id="rId2" Type="http://schemas.openxmlformats.org/officeDocument/2006/relationships/image" Target="../media/vozdukhovod_gofrirovannyy_3m_d_110mm1031.jpg"/><Relationship Id="rId3" Type="http://schemas.openxmlformats.org/officeDocument/2006/relationships/image" Target="../media/vozdukhovod_gofrirovannyy_3m_d_120mm1032.jpg"/><Relationship Id="rId4" Type="http://schemas.openxmlformats.org/officeDocument/2006/relationships/image" Target="../media/vozdukhovod_gofrirovannyy_3m_d_125mm1033.jpg"/><Relationship Id="rId5" Type="http://schemas.openxmlformats.org/officeDocument/2006/relationships/image" Target="../media/vozdukhovod_gofrirovannyy_3m_d_130mm1034.jpg"/><Relationship Id="rId6" Type="http://schemas.openxmlformats.org/officeDocument/2006/relationships/image" Target="../media/vozdukhovod_gofrirovannyy_3m_d_135mm1035.jpg"/><Relationship Id="rId7" Type="http://schemas.openxmlformats.org/officeDocument/2006/relationships/image" Target="../media/vozdukhovod_gofrirovannyy_3m_d_140mm1036.jpg"/><Relationship Id="rId8" Type="http://schemas.openxmlformats.org/officeDocument/2006/relationships/image" Target="../media/vozdukhovod_gofrirovannyy_3m_d_100mm1037.jpg"/><Relationship Id="rId9" Type="http://schemas.openxmlformats.org/officeDocument/2006/relationships/image" Target="../media/vozdukhovod_gofrirovannyy_3m_d_115mm1038.jpg"/><Relationship Id="rId10" Type="http://schemas.openxmlformats.org/officeDocument/2006/relationships/image" Target="../media/ploshchadka_tortsevaya_100mm1039.jpg"/><Relationship Id="rId11" Type="http://schemas.openxmlformats.org/officeDocument/2006/relationships/image" Target="../media/ploshchadka_tortsevaya_110mm1040.jpg"/><Relationship Id="rId12" Type="http://schemas.openxmlformats.org/officeDocument/2006/relationships/image" Target="../media/ploshchadka_tortsevaya_120mm1041.jpg"/><Relationship Id="rId13" Type="http://schemas.openxmlformats.org/officeDocument/2006/relationships/image" Target="../media/ploshchadka_tortsevaya_130mm1042.jpg"/><Relationship Id="rId14" Type="http://schemas.openxmlformats.org/officeDocument/2006/relationships/image" Target="../media/ploshchadka_tortsevaya_135mm1043.jpg"/><Relationship Id="rId15" Type="http://schemas.openxmlformats.org/officeDocument/2006/relationships/image" Target="../media/ploshchadka_tortsevaya_125mm1044.jpg"/><Relationship Id="rId16" Type="http://schemas.openxmlformats.org/officeDocument/2006/relationships/image" Target="../media/ploshchadka_tortsevaya_140mm1045.jpg"/><Relationship Id="rId17" Type="http://schemas.openxmlformats.org/officeDocument/2006/relationships/image" Target="../media/ploshchadka_tortsevaya_150mm1046.jpg"/><Relationship Id="rId18" Type="http://schemas.openxmlformats.org/officeDocument/2006/relationships/image" Target="../media/000250000050000105_11047.jpg"/><Relationship Id="rId19" Type="http://schemas.openxmlformats.org/officeDocument/2006/relationships/image" Target="../media/vozdukhovod_gofrirovannyy_3m_d_150mm1048.jpg"/><Relationship Id="rId20" Type="http://schemas.openxmlformats.org/officeDocument/2006/relationships/image" Target="../media/vozdukhovod_gofrirovannyy_3m_d_80mm1049.jpg"/><Relationship Id="rId21" Type="http://schemas.openxmlformats.org/officeDocument/2006/relationships/image" Target="../media/ploshchadka_tortsevaya_115mm1050.jpg"/><Relationship Id="rId22" Type="http://schemas.openxmlformats.org/officeDocument/2006/relationships/image" Target="../media/khomut_d90kh110mm_otsinkovannyy1051.jpg"/><Relationship Id="rId23" Type="http://schemas.openxmlformats.org/officeDocument/2006/relationships/image" Target="../media/khomut_d110kh130mm_otsinkovannyy1052.jpg"/><Relationship Id="rId24" Type="http://schemas.openxmlformats.org/officeDocument/2006/relationships/image" Target="../media/khomut_d100kh120mm_otsinkovannyy1053.jpg"/><Relationship Id="rId25" Type="http://schemas.openxmlformats.org/officeDocument/2006/relationships/image" Target="../media/khomut_d130kh150mm_otsinkovannyy1054.jpg"/><Relationship Id="rId26" Type="http://schemas.openxmlformats.org/officeDocument/2006/relationships/image" Target="../media/khomut_d140kh160mm_otsinkovannyy1055.jpg"/><Relationship Id="rId27" Type="http://schemas.openxmlformats.org/officeDocument/2006/relationships/image" Target="../media/000250000050000120_11056.jpg"/><Relationship Id="rId28" Type="http://schemas.openxmlformats.org/officeDocument/2006/relationships/image" Target="../media/khomut_d120kh140mm_otsinkovannyy1057.jpg"/><Relationship Id="rId29" Type="http://schemas.openxmlformats.org/officeDocument/2006/relationships/image" Target="../media/koaksialnyy_dymokhod_navien_60_100mm1058.jpg"/><Relationship Id="rId30" Type="http://schemas.openxmlformats.org/officeDocument/2006/relationships/image" Target="../media/komplekt_razdelnykh_dymokhodov_d_80_80mm_immergas_3_0103511059.jpg"/><Relationship Id="rId31" Type="http://schemas.openxmlformats.org/officeDocument/2006/relationships/image" Target="../media/khomut_d12kh20mm_otsinkovannyy1060.jpg"/><Relationship Id="rId32" Type="http://schemas.openxmlformats.org/officeDocument/2006/relationships/image" Target="../media/khomut_d20kh32mm_otsinkovannyy1061.jpg"/><Relationship Id="rId33" Type="http://schemas.openxmlformats.org/officeDocument/2006/relationships/image" Target="../media/khomut_d8x12mm_otsinkovannyy1062.jpg"/><Relationship Id="rId34" Type="http://schemas.openxmlformats.org/officeDocument/2006/relationships/image" Target="../media/khomut_d16kh25mm_otsinkovannyy1063.jpg"/><Relationship Id="rId35" Type="http://schemas.openxmlformats.org/officeDocument/2006/relationships/image" Target="../media/khomut_d25kh40mm_otsinkovannyy1064.jpg"/><Relationship Id="rId36" Type="http://schemas.openxmlformats.org/officeDocument/2006/relationships/image" Target="../media/truba_nerzhaveyka_0_25m_d_801065.jpg"/><Relationship Id="rId37" Type="http://schemas.openxmlformats.org/officeDocument/2006/relationships/image" Target="../media/truba_nerzhaveyka_0_50m_d_801066.jpg"/><Relationship Id="rId38" Type="http://schemas.openxmlformats.org/officeDocument/2006/relationships/image" Target="../media/truba_nerzhaveyka_1_00m_d_801067.jpg"/><Relationship Id="rId39" Type="http://schemas.openxmlformats.org/officeDocument/2006/relationships/image" Target="../media/zont_d_nerzhaveyka_d_135_naruzhnyy1068.jpg"/><Relationship Id="rId40" Type="http://schemas.openxmlformats.org/officeDocument/2006/relationships/image" Target="../media/zont_d_nerzhaveyka_d_150_naruzhnyy1069.jpg"/><Relationship Id="rId41" Type="http://schemas.openxmlformats.org/officeDocument/2006/relationships/image" Target="../media/truba_nerzhaveyka_0_50m_d_1001070.jpg"/><Relationship Id="rId42" Type="http://schemas.openxmlformats.org/officeDocument/2006/relationships/image" Target="../media/truba_nerzhaveyka_1_00m_d_1001071.jpg"/><Relationship Id="rId43" Type="http://schemas.openxmlformats.org/officeDocument/2006/relationships/image" Target="../media/truba_nerzhaveyka_0_25m_d_1101072.jpg"/><Relationship Id="rId44" Type="http://schemas.openxmlformats.org/officeDocument/2006/relationships/image" Target="../media/truba_nerzhaveyka_0_50m_d_1101073.jpg"/><Relationship Id="rId45" Type="http://schemas.openxmlformats.org/officeDocument/2006/relationships/image" Target="../media/truba_nerzhaveyka_1_00m_d_1101074.jpg"/><Relationship Id="rId46" Type="http://schemas.openxmlformats.org/officeDocument/2006/relationships/image" Target="../media/truba_nerzhaveyka_0_25m_d_1151075.jpg"/><Relationship Id="rId47" Type="http://schemas.openxmlformats.org/officeDocument/2006/relationships/image" Target="../media/truba_nerzhaveyka_1_00m_d_1151076.jpg"/><Relationship Id="rId48" Type="http://schemas.openxmlformats.org/officeDocument/2006/relationships/image" Target="../media/truba_nerzhaveyka_0_25m_d_1201077.jpg"/><Relationship Id="rId49" Type="http://schemas.openxmlformats.org/officeDocument/2006/relationships/image" Target="../media/truba_nerzhaveyka_0_50m_d_1201078.jpg"/><Relationship Id="rId50" Type="http://schemas.openxmlformats.org/officeDocument/2006/relationships/image" Target="../media/truba_nerzhaveyka_1_00m_d_1201079.jpg"/><Relationship Id="rId51" Type="http://schemas.openxmlformats.org/officeDocument/2006/relationships/image" Target="../media/truba_nerzhaveyka_0_25m_d_1251080.jpg"/><Relationship Id="rId52" Type="http://schemas.openxmlformats.org/officeDocument/2006/relationships/image" Target="../media/truba_nerzhaveyka_0_50m_d_1251081.jpg"/><Relationship Id="rId53" Type="http://schemas.openxmlformats.org/officeDocument/2006/relationships/image" Target="../media/truba_nerzhaveyka_1_00m_d_1251082.jpg"/><Relationship Id="rId54" Type="http://schemas.openxmlformats.org/officeDocument/2006/relationships/image" Target="../media/truba_nerzhaveyka_0_25m_d_1301083.jpg"/><Relationship Id="rId55" Type="http://schemas.openxmlformats.org/officeDocument/2006/relationships/image" Target="../media/truba_nerzhaveyka_1_00m_d_1301084.jpg"/><Relationship Id="rId56" Type="http://schemas.openxmlformats.org/officeDocument/2006/relationships/image" Target="../media/truba_nerzhaveyka_0_25m_d_1351085.jpg"/><Relationship Id="rId57" Type="http://schemas.openxmlformats.org/officeDocument/2006/relationships/image" Target="../media/truba_nerzhaveyka_0_50m_d_1351086.jpg"/><Relationship Id="rId58" Type="http://schemas.openxmlformats.org/officeDocument/2006/relationships/image" Target="../media/truba_nerzhaveyka_1_00m_d_1351087.jpg"/><Relationship Id="rId59" Type="http://schemas.openxmlformats.org/officeDocument/2006/relationships/image" Target="../media/truba_nerzhaveyka_0_50m_d_1401088.jpg"/><Relationship Id="rId60" Type="http://schemas.openxmlformats.org/officeDocument/2006/relationships/image" Target="../media/truba_nerzhaveyka_1_00m_d_1401089.jpg"/><Relationship Id="rId61" Type="http://schemas.openxmlformats.org/officeDocument/2006/relationships/image" Target="../media/truba_nerzhaveyka_0_25m_d_1501090.jpg"/><Relationship Id="rId62" Type="http://schemas.openxmlformats.org/officeDocument/2006/relationships/image" Target="../media/truba_nerzhaveyka_0_50m_d_1501091.jpg"/><Relationship Id="rId63" Type="http://schemas.openxmlformats.org/officeDocument/2006/relationships/image" Target="../media/truba_nerzhaveyka_1_00m_d_1501092.jpg"/><Relationship Id="rId64" Type="http://schemas.openxmlformats.org/officeDocument/2006/relationships/image" Target="../media/koleno_nerzhaveyka_d_1101093.jpg"/><Relationship Id="rId65" Type="http://schemas.openxmlformats.org/officeDocument/2006/relationships/image" Target="../media/koleno_nerzhaveyka_d_1151094.jpg"/><Relationship Id="rId66" Type="http://schemas.openxmlformats.org/officeDocument/2006/relationships/image" Target="../media/koleno_nerzhaveyka_d_1201095.jpg"/><Relationship Id="rId67" Type="http://schemas.openxmlformats.org/officeDocument/2006/relationships/image" Target="../media/koleno_nerzhaveyka_d_1251096.jpg"/><Relationship Id="rId68" Type="http://schemas.openxmlformats.org/officeDocument/2006/relationships/image" Target="../media/koleno_nerzhaveyka_d_1351097.jpg"/><Relationship Id="rId69" Type="http://schemas.openxmlformats.org/officeDocument/2006/relationships/image" Target="../media/koleno_nerzhaveyka_d_1401098.jpg"/><Relationship Id="rId70" Type="http://schemas.openxmlformats.org/officeDocument/2006/relationships/image" Target="../media/zaglushka_nerzhaveyka_d_1301099.jpg"/><Relationship Id="rId71" Type="http://schemas.openxmlformats.org/officeDocument/2006/relationships/image" Target="../media/zaglushka_nerzhaveyka_d_1501100.jpg"/><Relationship Id="rId72" Type="http://schemas.openxmlformats.org/officeDocument/2006/relationships/image" Target="../media/perekhodnik_nerzhaveyka_mp_120_1351101.jpg"/><Relationship Id="rId73" Type="http://schemas.openxmlformats.org/officeDocument/2006/relationships/image" Target="../media/perekhodnik_nerzhaveyka_mp_125_1351102.jpg"/><Relationship Id="rId74" Type="http://schemas.openxmlformats.org/officeDocument/2006/relationships/image" Target="../media/perekhodnik_nerzhaveyka_mp_110_1351103.jpg"/><Relationship Id="rId75" Type="http://schemas.openxmlformats.org/officeDocument/2006/relationships/image" Target="../media/000260004301002005_11104.jpg"/><Relationship Id="rId76" Type="http://schemas.openxmlformats.org/officeDocument/2006/relationships/image" Target="../media/zont_d_nerzhaveyka_d_80_naruzhnyy1105.jpg"/><Relationship Id="rId77" Type="http://schemas.openxmlformats.org/officeDocument/2006/relationships/image" Target="../media/zont_d_nerzhaveyka_d_100_naruzhnyy1106.jpg"/><Relationship Id="rId78" Type="http://schemas.openxmlformats.org/officeDocument/2006/relationships/image" Target="../media/zont_d_nerzhaveyka_d_110_naruzhnyy1107.jpg"/><Relationship Id="rId79" Type="http://schemas.openxmlformats.org/officeDocument/2006/relationships/image" Target="../media/zont_d_nerzhaveyka_d_115_naruzhnyy1108.jpg"/><Relationship Id="rId80" Type="http://schemas.openxmlformats.org/officeDocument/2006/relationships/image" Target="../media/zont_d_nerzhaveyka_d_120_naruzhnyy1109.jpg"/><Relationship Id="rId81" Type="http://schemas.openxmlformats.org/officeDocument/2006/relationships/image" Target="../media/zont_d_nerzhaveyka_d_125_naruzhnyy1110.jpg"/><Relationship Id="rId82" Type="http://schemas.openxmlformats.org/officeDocument/2006/relationships/image" Target="../media/zont_d_nerzhaveyka_d_130_naruzhnyy1111.jpg"/><Relationship Id="rId83" Type="http://schemas.openxmlformats.org/officeDocument/2006/relationships/image" Target="../media/zont_d_nerzhaveyka_d_140_naruzhnyy1112.jpg"/><Relationship Id="rId84" Type="http://schemas.openxmlformats.org/officeDocument/2006/relationships/image" Target="../media/truba_nerzhaveyka_0_25m_d_1001113.jpg"/><Relationship Id="rId85" Type="http://schemas.openxmlformats.org/officeDocument/2006/relationships/image" Target="../media/truba_nerzhaveyka_0_50m_d_1151114.jpg"/><Relationship Id="rId86" Type="http://schemas.openxmlformats.org/officeDocument/2006/relationships/image" Target="../media/truba_nerzhaveyka_0_50m_d_1301115.jpg"/><Relationship Id="rId87" Type="http://schemas.openxmlformats.org/officeDocument/2006/relationships/image" Target="../media/truba_nerzhaveyka_0_25m_d_1401116.jpg"/><Relationship Id="rId88" Type="http://schemas.openxmlformats.org/officeDocument/2006/relationships/image" Target="../media/koleno_nerzhaveyka_135_d_125_ferrum1117.jpg"/><Relationship Id="rId89" Type="http://schemas.openxmlformats.org/officeDocument/2006/relationships/image" Target="../media/koleno_nerzhaveyka_d_801118.jpg"/><Relationship Id="rId90" Type="http://schemas.openxmlformats.org/officeDocument/2006/relationships/image" Target="../media/koleno_nerzhaveyka_d_1001119.jpg"/><Relationship Id="rId91" Type="http://schemas.openxmlformats.org/officeDocument/2006/relationships/image" Target="../media/koleno_nerzhaveyka_d_1301120.jpg"/><Relationship Id="rId92" Type="http://schemas.openxmlformats.org/officeDocument/2006/relationships/image" Target="../media/zaglushka_nerzhaveyka_d_801121.jpg"/><Relationship Id="rId93" Type="http://schemas.openxmlformats.org/officeDocument/2006/relationships/image" Target="../media/zaglushka_nerzhaveyka_d_1001122.jpg"/><Relationship Id="rId94" Type="http://schemas.openxmlformats.org/officeDocument/2006/relationships/image" Target="../media/zaglushka_nerzhaveyka_d_1101123.jpg"/><Relationship Id="rId95" Type="http://schemas.openxmlformats.org/officeDocument/2006/relationships/image" Target="../media/zaglushka_nerzhaveyka_d_1151124.jpg"/><Relationship Id="rId96" Type="http://schemas.openxmlformats.org/officeDocument/2006/relationships/image" Target="../media/zaglushka_nerzhaveyka_d_1201125.jpg"/><Relationship Id="rId97" Type="http://schemas.openxmlformats.org/officeDocument/2006/relationships/image" Target="../media/zaglushka_nerzhaveyka_d_1251126.jpg"/><Relationship Id="rId98" Type="http://schemas.openxmlformats.org/officeDocument/2006/relationships/image" Target="../media/zaglushka_nerzhaveyka_d_1401127.jpg"/><Relationship Id="rId99" Type="http://schemas.openxmlformats.org/officeDocument/2006/relationships/image" Target="../media/perekhodnik_nerzhaveyka_mp_100_1351128.jpg"/><Relationship Id="rId100" Type="http://schemas.openxmlformats.org/officeDocument/2006/relationships/image" Target="../media/perekhodnik_nerzhaveyka_mp_115_1351129.jpg"/><Relationship Id="rId101" Type="http://schemas.openxmlformats.org/officeDocument/2006/relationships/image" Target="../media/koleno_nerzhaveyka_d_1501130.jpg"/><Relationship Id="rId102" Type="http://schemas.openxmlformats.org/officeDocument/2006/relationships/image" Target="../media/000260002401152005_11131.jpg"/><Relationship Id="rId103" Type="http://schemas.openxmlformats.org/officeDocument/2006/relationships/image" Target="../media/000260004301102005_11132.jpg"/><Relationship Id="rId104" Type="http://schemas.openxmlformats.org/officeDocument/2006/relationships/image" Target="../media/000260004301152005_11133.jpg"/><Relationship Id="rId105" Type="http://schemas.openxmlformats.org/officeDocument/2006/relationships/image" Target="../media/000260001000001605_11134.jpg"/><Relationship Id="rId106" Type="http://schemas.openxmlformats.org/officeDocument/2006/relationships/image" Target="../media/zaglushka_nerzhaveyka_d_1351135.jpg"/><Relationship Id="rId107" Type="http://schemas.openxmlformats.org/officeDocument/2006/relationships/image" Target="../media/koleno_nerzhaveyka_135_d_130_ferrum1136.jpg"/><Relationship Id="rId108" Type="http://schemas.openxmlformats.org/officeDocument/2006/relationships/image" Target="../media/koleno_nerzhaveyka_135_d_110_ferrum1137.jpg"/><Relationship Id="rId109" Type="http://schemas.openxmlformats.org/officeDocument/2006/relationships/image" Target="../media/koleno_nerzhaveyka_135_d_135_ferrum1138.jpg"/><Relationship Id="rId110" Type="http://schemas.openxmlformats.org/officeDocument/2006/relationships/image" Target="../media/000260004302002805_11139.jpg"/><Relationship Id="rId111" Type="http://schemas.openxmlformats.org/officeDocument/2006/relationships/image" Target="../media/troynik_nerzhaveyka_d_801140.jpg"/><Relationship Id="rId112" Type="http://schemas.openxmlformats.org/officeDocument/2006/relationships/image" Target="../media/troynik_nerzhaveyka_d_1001141.jpg"/><Relationship Id="rId113" Type="http://schemas.openxmlformats.org/officeDocument/2006/relationships/image" Target="../media/troynik_nerzhaveyka_d_1101142.jpg"/><Relationship Id="rId114" Type="http://schemas.openxmlformats.org/officeDocument/2006/relationships/image" Target="../media/troynik_nerzhaveyka_d_1151143.jpg"/><Relationship Id="rId115" Type="http://schemas.openxmlformats.org/officeDocument/2006/relationships/image" Target="../media/troynik_nerzhaveyka_d_1201144.jpg"/><Relationship Id="rId116" Type="http://schemas.openxmlformats.org/officeDocument/2006/relationships/image" Target="../media/troynik_nerzhaveyka_d_1251145.jpg"/><Relationship Id="rId117" Type="http://schemas.openxmlformats.org/officeDocument/2006/relationships/image" Target="../media/troynik_nerzhaveyka_d_1301146.jpg"/><Relationship Id="rId118" Type="http://schemas.openxmlformats.org/officeDocument/2006/relationships/image" Target="../media/troynik_nerzhaveyka_d_1351147.jpg"/><Relationship Id="rId119" Type="http://schemas.openxmlformats.org/officeDocument/2006/relationships/image" Target="../media/troynik_nerzhaveyka_d_1501148.jpg"/><Relationship Id="rId120" Type="http://schemas.openxmlformats.org/officeDocument/2006/relationships/image" Target="../media/koleno_nerzhaveyka_135_d_120_ferrum1149.jpg"/><Relationship Id="rId121" Type="http://schemas.openxmlformats.org/officeDocument/2006/relationships/image" Target="../media/000260004301502105_11150.jpg"/><Relationship Id="rId122" Type="http://schemas.openxmlformats.org/officeDocument/2006/relationships/image" Target="../media/000260000500001505_11151.jpg"/><Relationship Id="rId123" Type="http://schemas.openxmlformats.org/officeDocument/2006/relationships/image" Target="../media/000260001600001975_11152.jpg"/><Relationship Id="rId124" Type="http://schemas.openxmlformats.org/officeDocument/2006/relationships/image" Target="../media/000260003600002105_11153.jpg"/><Relationship Id="rId125" Type="http://schemas.openxmlformats.org/officeDocument/2006/relationships/image" Target="../media/000260004301802805_11154.jpg"/><Relationship Id="rId126" Type="http://schemas.openxmlformats.org/officeDocument/2006/relationships/image" Target="../media/000260002701802805_11155.jpg"/><Relationship Id="rId127" Type="http://schemas.openxmlformats.org/officeDocument/2006/relationships/image" Target="../media/koleno_nerzhaveyka_135_d_115_ferrum1156.jpg"/><Relationship Id="rId128" Type="http://schemas.openxmlformats.org/officeDocument/2006/relationships/image" Target="../media/000260003500001155_11157.jpg"/><Relationship Id="rId129" Type="http://schemas.openxmlformats.org/officeDocument/2006/relationships/image" Target="../media/000260004301202005_11158.jpg"/><Relationship Id="rId130" Type="http://schemas.openxmlformats.org/officeDocument/2006/relationships/image" Target="../media/troynik_nerzhaveyka_d_1401159.jpg"/><Relationship Id="rId131" Type="http://schemas.openxmlformats.org/officeDocument/2006/relationships/image" Target="../media/000260004301302005_11160.jpg"/><Relationship Id="rId132" Type="http://schemas.openxmlformats.org/officeDocument/2006/relationships/image" Target="../media/000260002701302005_11161.jpg"/><Relationship Id="rId133" Type="http://schemas.openxmlformats.org/officeDocument/2006/relationships/image" Target="../media/perekhodnik_nerzhaveyka_mp_130_1351162.jpg"/><Relationship Id="rId134" Type="http://schemas.openxmlformats.org/officeDocument/2006/relationships/image" Target="../media/000260004301352005_11163.jpg"/><Relationship Id="rId135" Type="http://schemas.openxmlformats.org/officeDocument/2006/relationships/image" Target="../media/000260002401502105_11164.jpg"/><Relationship Id="rId136" Type="http://schemas.openxmlformats.org/officeDocument/2006/relationships/image" Target="../media/000260004201502105_11165.jpg"/><Relationship Id="rId137" Type="http://schemas.openxmlformats.org/officeDocument/2006/relationships/image" Target="../media/000260004401502105_11166.jpg"/><Relationship Id="rId138" Type="http://schemas.openxmlformats.org/officeDocument/2006/relationships/image" Target="../media/000260003500001255_11167.jpg"/><Relationship Id="rId139" Type="http://schemas.openxmlformats.org/officeDocument/2006/relationships/image" Target="../media/000260000500001005_11168.jpg"/><Relationship Id="rId140" Type="http://schemas.openxmlformats.org/officeDocument/2006/relationships/image" Target="../media/koaksialnoe_udlinenie_navien_0_5m_d60_100mm1169.jpg"/><Relationship Id="rId141" Type="http://schemas.openxmlformats.org/officeDocument/2006/relationships/image" Target="../media/koaksialnoe_udlinenie_navien_1m_d60_100mm1170.jpg"/><Relationship Id="rId142" Type="http://schemas.openxmlformats.org/officeDocument/2006/relationships/image" Target="../media/000260005501202005_11171.jpg"/><Relationship Id="rId143" Type="http://schemas.openxmlformats.org/officeDocument/2006/relationships/image" Target="../media/000260005001502105_11172.jpg"/><Relationship Id="rId144" Type="http://schemas.openxmlformats.org/officeDocument/2006/relationships/image" Target="../media/000260003500002105_11173.jpg"/><Relationship Id="rId145" Type="http://schemas.openxmlformats.org/officeDocument/2006/relationships/image" Target="../media/000260005501502105_11174.jpg"/><Relationship Id="rId146" Type="http://schemas.openxmlformats.org/officeDocument/2006/relationships/image" Target="../media/000260002702002805_11175.jpg"/><Relationship Id="rId147" Type="http://schemas.openxmlformats.org/officeDocument/2006/relationships/image" Target="../media/000260003400002005_11176.jpg"/><Relationship Id="rId148" Type="http://schemas.openxmlformats.org/officeDocument/2006/relationships/image" Target="../media/000250000004100499_11177.jpg"/><Relationship Id="rId149" Type="http://schemas.openxmlformats.org/officeDocument/2006/relationships/image" Target="../media/000260001700001105_11178.jpg"/><Relationship Id="rId150" Type="http://schemas.openxmlformats.org/officeDocument/2006/relationships/image" Target="../media/000260001700000805_11179.jpg"/><Relationship Id="rId151" Type="http://schemas.openxmlformats.org/officeDocument/2006/relationships/image" Target="../media/000260002701502505_11180.jpg"/><Relationship Id="rId152" Type="http://schemas.openxmlformats.org/officeDocument/2006/relationships/image" Target="../media/000260001901001405_11181.jpg"/><Relationship Id="rId153" Type="http://schemas.openxmlformats.org/officeDocument/2006/relationships/image" Target="../media/000260001700001155_11182.jpg"/><Relationship Id="rId154" Type="http://schemas.openxmlformats.org/officeDocument/2006/relationships/image" Target="../media/000260002701002005_11183.jpg"/><Relationship Id="rId155" Type="http://schemas.openxmlformats.org/officeDocument/2006/relationships/image" Target="../media/000260001901101305_11184.jpg"/><Relationship Id="rId156" Type="http://schemas.openxmlformats.org/officeDocument/2006/relationships/image" Target="../media/000260001901101155_11185.jpg"/><Relationship Id="rId157" Type="http://schemas.openxmlformats.org/officeDocument/2006/relationships/image" Target="../media/000260003500001405_11186.jpg"/><Relationship Id="rId158" Type="http://schemas.openxmlformats.org/officeDocument/2006/relationships/image" Target="../media/000260001901101205_11187.jpg"/><Relationship Id="rId159" Type="http://schemas.openxmlformats.org/officeDocument/2006/relationships/image" Target="../media/000260003500002005_11188.jpg"/><Relationship Id="rId160" Type="http://schemas.openxmlformats.org/officeDocument/2006/relationships/image" Target="../media/000260006000005005_11189.jpg"/><Relationship Id="rId161" Type="http://schemas.openxmlformats.org/officeDocument/2006/relationships/image" Target="../media/000260003500001805_11190.jpg"/><Relationship Id="rId162" Type="http://schemas.openxmlformats.org/officeDocument/2006/relationships/image" Target="../media/000260002701502105_11191.jpg"/><Relationship Id="rId163" Type="http://schemas.openxmlformats.org/officeDocument/2006/relationships/image" Target="../media/000260001901001305_11192.jpg"/><Relationship Id="rId164" Type="http://schemas.openxmlformats.org/officeDocument/2006/relationships/image" Target="../media/000260006000007505_11193.jpg"/><Relationship Id="rId165" Type="http://schemas.openxmlformats.org/officeDocument/2006/relationships/image" Target="../media/000260003400002805_11194.jpg"/><Relationship Id="rId166" Type="http://schemas.openxmlformats.org/officeDocument/2006/relationships/image" Target="../media/000260010100000805_11195.jpg"/><Relationship Id="rId167" Type="http://schemas.openxmlformats.org/officeDocument/2006/relationships/image" Target="../media/000260010100001005_11196.jpg"/><Relationship Id="rId168" Type="http://schemas.openxmlformats.org/officeDocument/2006/relationships/image" Target="../media/000260010100001105_11197.jpg"/><Relationship Id="rId169" Type="http://schemas.openxmlformats.org/officeDocument/2006/relationships/image" Target="../media/000260010100001155_11198.jpg"/><Relationship Id="rId170" Type="http://schemas.openxmlformats.org/officeDocument/2006/relationships/image" Target="../media/000260010100001205_11199.jpg"/><Relationship Id="rId171" Type="http://schemas.openxmlformats.org/officeDocument/2006/relationships/image" Target="../media/000260010100001255_11200.jpg"/><Relationship Id="rId172" Type="http://schemas.openxmlformats.org/officeDocument/2006/relationships/image" Target="../media/000260010100001305_11201.jpg"/><Relationship Id="rId173" Type="http://schemas.openxmlformats.org/officeDocument/2006/relationships/image" Target="../media/000260010100001355_11202.jpg"/><Relationship Id="rId174" Type="http://schemas.openxmlformats.org/officeDocument/2006/relationships/image" Target="../media/000260010100001405_11203.jpg"/><Relationship Id="rId175" Type="http://schemas.openxmlformats.org/officeDocument/2006/relationships/image" Target="../media/000260010100001505_11204.jpg"/><Relationship Id="rId176" Type="http://schemas.openxmlformats.org/officeDocument/2006/relationships/image" Target="../media/000260010200000805_11205.jpg"/><Relationship Id="rId177" Type="http://schemas.openxmlformats.org/officeDocument/2006/relationships/image" Target="../media/000260010200001005_11206.jpg"/><Relationship Id="rId178" Type="http://schemas.openxmlformats.org/officeDocument/2006/relationships/image" Target="../media/000260010200001105_11207.jpg"/><Relationship Id="rId179" Type="http://schemas.openxmlformats.org/officeDocument/2006/relationships/image" Target="../media/000260010200001155_11208.jpg"/><Relationship Id="rId180" Type="http://schemas.openxmlformats.org/officeDocument/2006/relationships/image" Target="../media/000260010200001205_11209.jpg"/><Relationship Id="rId181" Type="http://schemas.openxmlformats.org/officeDocument/2006/relationships/image" Target="../media/000260010200001255_11210.jpg"/><Relationship Id="rId182" Type="http://schemas.openxmlformats.org/officeDocument/2006/relationships/image" Target="../media/000260010200001355_11211.jpg"/><Relationship Id="rId183" Type="http://schemas.openxmlformats.org/officeDocument/2006/relationships/image" Target="../media/000260010200001405_11212.jpg"/><Relationship Id="rId184" Type="http://schemas.openxmlformats.org/officeDocument/2006/relationships/image" Target="../media/000260010200001505_11213.jpg"/><Relationship Id="rId185" Type="http://schemas.openxmlformats.org/officeDocument/2006/relationships/image" Target="../media/000260010300001255_11214.jpg"/><Relationship Id="rId186" Type="http://schemas.openxmlformats.org/officeDocument/2006/relationships/image" Target="../media/000260010300001405_11215.jpg"/><Relationship Id="rId187" Type="http://schemas.openxmlformats.org/officeDocument/2006/relationships/image" Target="../media/000260006000002505_11216.jpg"/><Relationship Id="rId188" Type="http://schemas.openxmlformats.org/officeDocument/2006/relationships/image" Target="../media/udlinenie_dymokhoda_navien_bcsa_0082_d75_0_25m1217.jpg"/><Relationship Id="rId189" Type="http://schemas.openxmlformats.org/officeDocument/2006/relationships/image" Target="../media/000260010400000805_11218.jpg"/><Relationship Id="rId190" Type="http://schemas.openxmlformats.org/officeDocument/2006/relationships/image" Target="../media/000260010400001155_11219.jpg"/><Relationship Id="rId191" Type="http://schemas.openxmlformats.org/officeDocument/2006/relationships/image" Target="../media/000260010400001255_11220.jpg"/><Relationship Id="rId192" Type="http://schemas.openxmlformats.org/officeDocument/2006/relationships/image" Target="../media/000260010400001405_11221.jpg"/><Relationship Id="rId193" Type="http://schemas.openxmlformats.org/officeDocument/2006/relationships/image" Target="../media/000260010400001505_11222.jpg"/><Relationship Id="rId194" Type="http://schemas.openxmlformats.org/officeDocument/2006/relationships/image" Target="../media/000260011100000805_11223.jpg"/><Relationship Id="rId195" Type="http://schemas.openxmlformats.org/officeDocument/2006/relationships/image" Target="../media/000260011100001005_11224.jpg"/><Relationship Id="rId196" Type="http://schemas.openxmlformats.org/officeDocument/2006/relationships/image" Target="../media/000260011100001105_11225.jpg"/><Relationship Id="rId197" Type="http://schemas.openxmlformats.org/officeDocument/2006/relationships/image" Target="../media/000260011100001155_11226.jpg"/><Relationship Id="rId198" Type="http://schemas.openxmlformats.org/officeDocument/2006/relationships/image" Target="../media/000260011100001255_11227.jpg"/><Relationship Id="rId199" Type="http://schemas.openxmlformats.org/officeDocument/2006/relationships/image" Target="../media/000260011100001405_11228.jpg"/><Relationship Id="rId200" Type="http://schemas.openxmlformats.org/officeDocument/2006/relationships/image" Target="../media/troynik_nerzhaveyka_d_80mm_prok1229.jpg"/><Relationship Id="rId201" Type="http://schemas.openxmlformats.org/officeDocument/2006/relationships/image" Target="../media/000260011500001005_11230.jpg"/><Relationship Id="rId202" Type="http://schemas.openxmlformats.org/officeDocument/2006/relationships/image" Target="../media/000260011500001105_11231.jpg"/><Relationship Id="rId203" Type="http://schemas.openxmlformats.org/officeDocument/2006/relationships/image" Target="../media/000260011500001155_11232.jpg"/><Relationship Id="rId204" Type="http://schemas.openxmlformats.org/officeDocument/2006/relationships/image" Target="../media/000260011500001205_11233.jpg"/><Relationship Id="rId205" Type="http://schemas.openxmlformats.org/officeDocument/2006/relationships/image" Target="../media/000260011500001255_11234.jpg"/><Relationship Id="rId206" Type="http://schemas.openxmlformats.org/officeDocument/2006/relationships/image" Target="../media/000260011500001405_11235.jpg"/><Relationship Id="rId207" Type="http://schemas.openxmlformats.org/officeDocument/2006/relationships/image" Target="../media/000260012000000805_11236.jpg"/><Relationship Id="rId208" Type="http://schemas.openxmlformats.org/officeDocument/2006/relationships/image" Target="../media/000260012000001005_11237.jpg"/><Relationship Id="rId209" Type="http://schemas.openxmlformats.org/officeDocument/2006/relationships/image" Target="../media/000260012000001105_11238.jpg"/><Relationship Id="rId210" Type="http://schemas.openxmlformats.org/officeDocument/2006/relationships/image" Target="../media/000260012000001155_11239.jpg"/><Relationship Id="rId211" Type="http://schemas.openxmlformats.org/officeDocument/2006/relationships/image" Target="../media/000260012000001255_11240.jpg"/><Relationship Id="rId212" Type="http://schemas.openxmlformats.org/officeDocument/2006/relationships/image" Target="../media/000260012000001305_11241.jpg"/><Relationship Id="rId213" Type="http://schemas.openxmlformats.org/officeDocument/2006/relationships/image" Target="../media/000260012000001405_11242.jpg"/><Relationship Id="rId214" Type="http://schemas.openxmlformats.org/officeDocument/2006/relationships/image" Target="../media/000260001700001205_11243.jpg"/><Relationship Id="rId215" Type="http://schemas.openxmlformats.org/officeDocument/2006/relationships/image" Target="../media/khomut_d12kh20mm_nerzhaveyka1244.jpg"/><Relationship Id="rId216" Type="http://schemas.openxmlformats.org/officeDocument/2006/relationships/image" Target="../media/khomut_d16kh25mm_nerzhaveyka1245.jpg"/><Relationship Id="rId217" Type="http://schemas.openxmlformats.org/officeDocument/2006/relationships/image" Target="../media/khomut_d20kh32mm_nerzhaveyka1246.jpg"/><Relationship Id="rId218" Type="http://schemas.openxmlformats.org/officeDocument/2006/relationships/image" Target="../media/khomut_d90kh110mm_nerzhaveyka1247.jpg"/><Relationship Id="rId219" Type="http://schemas.openxmlformats.org/officeDocument/2006/relationships/image" Target="../media/khomut_d120kh140mm_nerzhaveyka1248.jpg"/><Relationship Id="rId220" Type="http://schemas.openxmlformats.org/officeDocument/2006/relationships/image" Target="../media/khomut_d100kh120mm_nerzhaveyka1249.jpg"/><Relationship Id="rId221" Type="http://schemas.openxmlformats.org/officeDocument/2006/relationships/image" Target="../media/khomut_s_klyuchom_d8kh12mm_nerzhaveyka1250.jpg"/><Relationship Id="rId222" Type="http://schemas.openxmlformats.org/officeDocument/2006/relationships/image" Target="../media/khomut_s_klyuchom_d12kh20mm_nerzhaveyka1251.jpg"/><Relationship Id="rId223" Type="http://schemas.openxmlformats.org/officeDocument/2006/relationships/image" Target="../media/khomut_s_klyuchom_d16kh25mm_nerzhaveyka1252.jpg"/><Relationship Id="rId224" Type="http://schemas.openxmlformats.org/officeDocument/2006/relationships/image" Target="../media/khomut_s_klyuchom_d20kh32mm_nerzhaveyka1253.jpg"/><Relationship Id="rId225" Type="http://schemas.openxmlformats.org/officeDocument/2006/relationships/image" Target="../media/khomut_s_klyuchom_d25kh40mm_nerzhaveyka1254.jpg"/><Relationship Id="rId226" Type="http://schemas.openxmlformats.org/officeDocument/2006/relationships/image" Target="../media/000250000003110130_11255.jpg"/><Relationship Id="rId227" Type="http://schemas.openxmlformats.org/officeDocument/2006/relationships/image" Target="../media/000260002701102005_11256.jpg"/><Relationship Id="rId228" Type="http://schemas.openxmlformats.org/officeDocument/2006/relationships/image" Target="../media/kondensatootvodchik_koaksialnyy_d60_100mm_barrido1257.jpg"/><Relationship Id="rId229" Type="http://schemas.openxmlformats.org/officeDocument/2006/relationships/image" Target="../media/000250000050000100_11258.jpg"/><Relationship Id="rId230" Type="http://schemas.openxmlformats.org/officeDocument/2006/relationships/image" Target="../media/000250000004100540_11259.jpg"/><Relationship Id="rId231" Type="http://schemas.openxmlformats.org/officeDocument/2006/relationships/image" Target="../media/000250000004100500_11260.jpg"/><Relationship Id="rId232" Type="http://schemas.openxmlformats.org/officeDocument/2006/relationships/image" Target="../media/000250000004100501_1126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 внутренняя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 внутренняя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эндвич 1,0м нержавейка 100*200мм" descr="1110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80мм Ferrum  внутренняя" descr="11169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00мм Ferrum внутренняя" descr="1117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0мм Ferrum внутренняя" descr="1117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15мм Ferrum внутренняя" descr="11172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0мм Ferrum внутренняя" descr="11173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25мм Ferrum внутренняя" descr="1117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ержавейка D-140мм Ferrum внутренняя" descr="1117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Оголовок нержавейка 115*200мм" descr="1121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эндвич 1,0м нержавейка 110*200мм" descr="1122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эндвич 1,0м нержавейка 115*200мм" descr="1122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Зонт-Д нержавейка D-160 наружный" descr="1123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Заглушка нержавейка D-135мм Ferrum внутренняя" descr="1125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эндвич 1,0м нержавейка 200*280мм" descr="1132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эндвич 1,0м нержавейка 150*210мм" descr="1148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лено нержавейка 135* D-150 Ferrum" descr="11599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Заглушка нержавейка D-197 внутренняя" descr="1172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нденсатоотвод для сэндвича 210мм внутренний" descr="1246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эндвич 1,0м нержавейка 180*280мм" descr="1291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лощадка монтажная нержавейка 180*280мм" descr="1291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Хомут обжимной 115" descr="1309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эндвич 1,0м нержавейка 120*200мм" descr="1321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эндвич 1,0м нержавейка 130*200мм" descr="134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Площадка монтажная нержавейка 130*200мм" descr="1353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эндвич 1,0м нержавейка 135*200мм" descr="1359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головок нержавейка 150*210мм" descr="1368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эндвич 0,5м нержавейка 150*210мм" descr="13683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Сэндвич-колено 90 нержавейка 150*210мм" descr="13684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Хомут обжимной 125" descr="1368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тарт-сэндвич нержавейка 120*200мм" descr="1378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эндвич-тройник 90* нержавеющая сталь 150*210мм" descr="13938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Хомут обжимной 210" descr="1393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Старт-сэндвич нержавейка 150*210мм" descr="1397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Площадка монтажная нержавейка 200*280мм" descr="1429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Стеновой хомут 200мм" descr="1441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коаксиальное 90* D 60/100мм поворотное" descr="1592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Заглушка конденсатоотвод для трубы нержавейка D-110 внешний" descr="1601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аглушка конденсатоотвод для трубы нержавейка D-80 внешний" descr="1677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лощадка монтажная нержавейка 150*250мм" descr="1718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ник нержавейка МП 100*140мм" descr="1736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конденсатоотвод для трубы нержавейка D-115 внешний" descr="1750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лощадка монтажная нержавейка 100*200мм" descr="176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ержавейка МП 110*130мм" descr="1783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Хомут обжимной 140" descr="1792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ержавейка МП 110*120мм" descr="1802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Хомут обжимной 200 для трубы" descr="1945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Штанга для стенового хомута L500" descr="2052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Хомут обжимной 180" descr="216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лощадка монтажная нержавейка 150*210мм" descr="2218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ник нержавейка МП 100*130мм" descr="2231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Штанга для стенового хомута L750" descr="223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теновой хомут 280мм" descr="232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Штанга для стенового хомута L250" descr="2492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Заглушка конденсатоотвод для трубы нержавейка D-120 внешний" descr="2672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лощадка монтажная нержавейка 110*200мм" descr="29883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45"/>
  <sheetViews>
    <sheetView tabSelected="1" workbookViewId="0" showGridLines="true" showRowColHeaders="1">
      <selection activeCell="A13" sqref="A13:D24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133.0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133.0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133.0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133.0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133.0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133.0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133.0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133.0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133.0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1890.0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263.0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627.0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625.0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683.0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501.0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776.0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335.0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546.0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845.0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335.0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847.0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347.0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588.0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883.0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359.0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610.0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953.0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370.0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955.0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383.0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655.0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1035.0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676.0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1072.0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420.0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725.0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1122.0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532.0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550.0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568.0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585.0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795.0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816.0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315.0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360.0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821.0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425.0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794.0</v>
      </c>
    </row>
    <row r="88" spans="1:4" customHeight="1" ht="130">
      <c r="A88"/>
      <c r="B88" s="10" t="str">
        <f>"11107"</f>
        <v>11107</v>
      </c>
      <c r="C88" s="11" t="s">
        <v>86</v>
      </c>
      <c r="D88" s="12">
        <v>2867.0</v>
      </c>
    </row>
    <row r="89" spans="1:4" customHeight="1" ht="130">
      <c r="A89"/>
      <c r="B89" s="10" t="str">
        <f>"11145"</f>
        <v>11145</v>
      </c>
      <c r="C89" s="11" t="s">
        <v>87</v>
      </c>
      <c r="D89" s="12">
        <v>486.0</v>
      </c>
    </row>
    <row r="90" spans="1:4" customHeight="1" ht="130">
      <c r="A90"/>
      <c r="B90" s="10" t="str">
        <f>"11146"</f>
        <v>11146</v>
      </c>
      <c r="C90" s="11" t="s">
        <v>88</v>
      </c>
      <c r="D90" s="12">
        <v>499.0</v>
      </c>
    </row>
    <row r="91" spans="1:4" customHeight="1" ht="130">
      <c r="A91"/>
      <c r="B91" s="10" t="str">
        <f>"11147"</f>
        <v>11147</v>
      </c>
      <c r="C91" s="11" t="s">
        <v>89</v>
      </c>
      <c r="D91" s="12">
        <v>534.0</v>
      </c>
    </row>
    <row r="92" spans="1:4" customHeight="1" ht="130">
      <c r="A92"/>
      <c r="B92" s="10" t="str">
        <f>"11148"</f>
        <v>11148</v>
      </c>
      <c r="C92" s="11" t="s">
        <v>90</v>
      </c>
      <c r="D92" s="12">
        <v>551.0</v>
      </c>
    </row>
    <row r="93" spans="1:4" customHeight="1" ht="130">
      <c r="A93"/>
      <c r="B93" s="10" t="str">
        <f>"11149"</f>
        <v>11149</v>
      </c>
      <c r="C93" s="11" t="s">
        <v>91</v>
      </c>
      <c r="D93" s="12">
        <v>570.0</v>
      </c>
    </row>
    <row r="94" spans="1:4" customHeight="1" ht="130">
      <c r="A94"/>
      <c r="B94" s="10" t="str">
        <f>"11150"</f>
        <v>11150</v>
      </c>
      <c r="C94" s="11" t="s">
        <v>92</v>
      </c>
      <c r="D94" s="12">
        <v>588.0</v>
      </c>
    </row>
    <row r="95" spans="1:4" customHeight="1" ht="130">
      <c r="A95"/>
      <c r="B95" s="10" t="str">
        <f>"11151"</f>
        <v>11151</v>
      </c>
      <c r="C95" s="11" t="s">
        <v>93</v>
      </c>
      <c r="D95" s="12">
        <v>605.0</v>
      </c>
    </row>
    <row r="96" spans="1:4" customHeight="1" ht="130">
      <c r="A96"/>
      <c r="B96" s="10" t="str">
        <f>"11152"</f>
        <v>11152</v>
      </c>
      <c r="C96" s="11" t="s">
        <v>94</v>
      </c>
      <c r="D96" s="12">
        <v>643.0</v>
      </c>
    </row>
    <row r="97" spans="1:4" customHeight="1" ht="130">
      <c r="A97"/>
      <c r="B97" s="10" t="str">
        <f>"11154"</f>
        <v>11154</v>
      </c>
      <c r="C97" s="11" t="s">
        <v>95</v>
      </c>
      <c r="D97" s="12">
        <v>311.0</v>
      </c>
    </row>
    <row r="98" spans="1:4" customHeight="1" ht="130">
      <c r="A98"/>
      <c r="B98" s="10" t="str">
        <f>"11155"</f>
        <v>11155</v>
      </c>
      <c r="C98" s="11" t="s">
        <v>96</v>
      </c>
      <c r="D98" s="12">
        <v>566.0</v>
      </c>
    </row>
    <row r="99" spans="1:4" customHeight="1" ht="130">
      <c r="A99"/>
      <c r="B99" s="10" t="str">
        <f>"11156"</f>
        <v>11156</v>
      </c>
      <c r="C99" s="11" t="s">
        <v>97</v>
      </c>
      <c r="D99" s="12">
        <v>631.0</v>
      </c>
    </row>
    <row r="100" spans="1:4" customHeight="1" ht="130">
      <c r="A100"/>
      <c r="B100" s="10" t="str">
        <f>"11157"</f>
        <v>11157</v>
      </c>
      <c r="C100" s="11" t="s">
        <v>98</v>
      </c>
      <c r="D100" s="12">
        <v>393.0</v>
      </c>
    </row>
    <row r="101" spans="1:4" customHeight="1" ht="130">
      <c r="A101"/>
      <c r="B101" s="10" t="str">
        <f>"11161"</f>
        <v>11161</v>
      </c>
      <c r="C101" s="11" t="s">
        <v>99</v>
      </c>
      <c r="D101" s="12">
        <v>489.0</v>
      </c>
    </row>
    <row r="102" spans="1:4" customHeight="1" ht="130">
      <c r="A102"/>
      <c r="B102" s="10" t="str">
        <f>"11162"</f>
        <v>11162</v>
      </c>
      <c r="C102" s="11" t="s">
        <v>100</v>
      </c>
      <c r="D102" s="12">
        <v>511.0</v>
      </c>
    </row>
    <row r="103" spans="1:4" customHeight="1" ht="130">
      <c r="A103"/>
      <c r="B103" s="10" t="str">
        <f>"11163"</f>
        <v>11163</v>
      </c>
      <c r="C103" s="11" t="s">
        <v>101</v>
      </c>
      <c r="D103" s="12">
        <v>496.0</v>
      </c>
    </row>
    <row r="104" spans="1:4" customHeight="1" ht="130">
      <c r="A104"/>
      <c r="B104" s="10" t="str">
        <f>"11164"</f>
        <v>11164</v>
      </c>
      <c r="C104" s="11" t="s">
        <v>102</v>
      </c>
      <c r="D104" s="12">
        <v>603.0</v>
      </c>
    </row>
    <row r="105" spans="1:4" customHeight="1" ht="130">
      <c r="A105"/>
      <c r="B105" s="10" t="str">
        <f>"11169"</f>
        <v>11169</v>
      </c>
      <c r="C105" s="11" t="s">
        <v>103</v>
      </c>
      <c r="D105" s="12">
        <v>230.0</v>
      </c>
    </row>
    <row r="106" spans="1:4" customHeight="1" ht="130">
      <c r="A106"/>
      <c r="B106" s="10" t="str">
        <f>"11170"</f>
        <v>11170</v>
      </c>
      <c r="C106" s="11" t="s">
        <v>104</v>
      </c>
      <c r="D106" s="12">
        <v>258.0</v>
      </c>
    </row>
    <row r="107" spans="1:4" customHeight="1" ht="130">
      <c r="A107"/>
      <c r="B107" s="10" t="str">
        <f>"11171"</f>
        <v>11171</v>
      </c>
      <c r="C107" s="11" t="s">
        <v>105</v>
      </c>
      <c r="D107" s="12">
        <v>274.0</v>
      </c>
    </row>
    <row r="108" spans="1:4" customHeight="1" ht="130">
      <c r="A108"/>
      <c r="B108" s="10" t="str">
        <f>"11172"</f>
        <v>11172</v>
      </c>
      <c r="C108" s="11" t="s">
        <v>106</v>
      </c>
      <c r="D108" s="12">
        <v>284.0</v>
      </c>
    </row>
    <row r="109" spans="1:4" customHeight="1" ht="130">
      <c r="A109"/>
      <c r="B109" s="10" t="str">
        <f>"11173"</f>
        <v>11173</v>
      </c>
      <c r="C109" s="11" t="s">
        <v>107</v>
      </c>
      <c r="D109" s="12">
        <v>293.0</v>
      </c>
    </row>
    <row r="110" spans="1:4" customHeight="1" ht="130">
      <c r="A110"/>
      <c r="B110" s="10" t="str">
        <f>"11174"</f>
        <v>11174</v>
      </c>
      <c r="C110" s="11" t="s">
        <v>108</v>
      </c>
      <c r="D110" s="12">
        <v>305.0</v>
      </c>
    </row>
    <row r="111" spans="1:4" customHeight="1" ht="130">
      <c r="A111"/>
      <c r="B111" s="10" t="str">
        <f>"11175"</f>
        <v>11175</v>
      </c>
      <c r="C111" s="11" t="s">
        <v>109</v>
      </c>
      <c r="D111" s="12">
        <v>335.0</v>
      </c>
    </row>
    <row r="112" spans="1:4" customHeight="1" ht="130">
      <c r="A112"/>
      <c r="B112" s="10" t="str">
        <f>"11188"</f>
        <v>11188</v>
      </c>
      <c r="C112" s="11" t="s">
        <v>110</v>
      </c>
      <c r="D112" s="12">
        <v>794.0</v>
      </c>
    </row>
    <row r="113" spans="1:4" customHeight="1" ht="130">
      <c r="A113"/>
      <c r="B113" s="10" t="str">
        <f>"11193"</f>
        <v>11193</v>
      </c>
      <c r="C113" s="11" t="s">
        <v>111</v>
      </c>
      <c r="D113" s="12">
        <v>795.0</v>
      </c>
    </row>
    <row r="114" spans="1:4" customHeight="1" ht="130">
      <c r="A114"/>
      <c r="B114" s="10" t="str">
        <f>"11203"</f>
        <v>11203</v>
      </c>
      <c r="C114" s="11" t="s">
        <v>112</v>
      </c>
      <c r="D114" s="12">
        <v>865.0</v>
      </c>
    </row>
    <row r="115" spans="1:4" customHeight="1" ht="130">
      <c r="A115"/>
      <c r="B115" s="10" t="str">
        <f>"11219"</f>
        <v>11219</v>
      </c>
      <c r="C115" s="11" t="s">
        <v>113</v>
      </c>
      <c r="D115" s="12">
        <v>1432.0</v>
      </c>
    </row>
    <row r="116" spans="1:4" customHeight="1" ht="130">
      <c r="A116"/>
      <c r="B116" s="10" t="str">
        <f>"11226"</f>
        <v>11226</v>
      </c>
      <c r="C116" s="11" t="s">
        <v>114</v>
      </c>
      <c r="D116" s="12">
        <v>2889.0</v>
      </c>
    </row>
    <row r="117" spans="1:4" customHeight="1" ht="130">
      <c r="A117"/>
      <c r="B117" s="10" t="str">
        <f>"11228"</f>
        <v>11228</v>
      </c>
      <c r="C117" s="11" t="s">
        <v>115</v>
      </c>
      <c r="D117" s="12">
        <v>2915.0</v>
      </c>
    </row>
    <row r="118" spans="1:4" customHeight="1" ht="130">
      <c r="A118"/>
      <c r="B118" s="10" t="str">
        <f>"11233"</f>
        <v>11233</v>
      </c>
      <c r="C118" s="11" t="s">
        <v>116</v>
      </c>
      <c r="D118" s="12">
        <v>721.0</v>
      </c>
    </row>
    <row r="119" spans="1:4" customHeight="1" ht="130">
      <c r="A119"/>
      <c r="B119" s="10" t="str">
        <f>"11255"</f>
        <v>11255</v>
      </c>
      <c r="C119" s="11" t="s">
        <v>117</v>
      </c>
      <c r="D119" s="12">
        <v>327.0</v>
      </c>
    </row>
    <row r="120" spans="1:4" customHeight="1" ht="130">
      <c r="A120"/>
      <c r="B120" s="10" t="str">
        <f>"11270"</f>
        <v>11270</v>
      </c>
      <c r="C120" s="11" t="s">
        <v>118</v>
      </c>
      <c r="D120" s="12">
        <v>503.0</v>
      </c>
    </row>
    <row r="121" spans="1:4" customHeight="1" ht="130">
      <c r="A121"/>
      <c r="B121" s="10" t="str">
        <f>"11278"</f>
        <v>11278</v>
      </c>
      <c r="C121" s="11" t="s">
        <v>119</v>
      </c>
      <c r="D121" s="12">
        <v>446.0</v>
      </c>
    </row>
    <row r="122" spans="1:4" customHeight="1" ht="130">
      <c r="A122"/>
      <c r="B122" s="10" t="str">
        <f>"11290"</f>
        <v>11290</v>
      </c>
      <c r="C122" s="11" t="s">
        <v>120</v>
      </c>
      <c r="D122" s="12">
        <v>621.0</v>
      </c>
    </row>
    <row r="123" spans="1:4" customHeight="1" ht="130">
      <c r="A123"/>
      <c r="B123" s="10" t="str">
        <f>"11327"</f>
        <v>11327</v>
      </c>
      <c r="C123" s="11" t="s">
        <v>121</v>
      </c>
      <c r="D123" s="12">
        <v>5111.0</v>
      </c>
    </row>
    <row r="124" spans="1:4" customHeight="1" ht="130">
      <c r="A124"/>
      <c r="B124" s="10" t="str">
        <f>"11338"</f>
        <v>11338</v>
      </c>
      <c r="C124" s="11" t="s">
        <v>122</v>
      </c>
      <c r="D124" s="12">
        <v>665.0</v>
      </c>
    </row>
    <row r="125" spans="1:4" customHeight="1" ht="130">
      <c r="A125"/>
      <c r="B125" s="10" t="str">
        <f>"11339"</f>
        <v>11339</v>
      </c>
      <c r="C125" s="11" t="s">
        <v>123</v>
      </c>
      <c r="D125" s="12">
        <v>760.0</v>
      </c>
    </row>
    <row r="126" spans="1:4" customHeight="1" ht="130">
      <c r="A126"/>
      <c r="B126" s="10" t="str">
        <f>"11340"</f>
        <v>11340</v>
      </c>
      <c r="C126" s="11" t="s">
        <v>124</v>
      </c>
      <c r="D126" s="12">
        <v>848.0</v>
      </c>
    </row>
    <row r="127" spans="1:4" customHeight="1" ht="130">
      <c r="A127"/>
      <c r="B127" s="10" t="str">
        <f>"11341"</f>
        <v>11341</v>
      </c>
      <c r="C127" s="11" t="s">
        <v>125</v>
      </c>
      <c r="D127" s="12">
        <v>875.0</v>
      </c>
    </row>
    <row r="128" spans="1:4" customHeight="1" ht="130">
      <c r="A128"/>
      <c r="B128" s="10" t="str">
        <f>"11342"</f>
        <v>11342</v>
      </c>
      <c r="C128" s="11" t="s">
        <v>126</v>
      </c>
      <c r="D128" s="12">
        <v>898.0</v>
      </c>
    </row>
    <row r="129" spans="1:4" customHeight="1" ht="130">
      <c r="A129"/>
      <c r="B129" s="10" t="str">
        <f>"11343"</f>
        <v>11343</v>
      </c>
      <c r="C129" s="11" t="s">
        <v>127</v>
      </c>
      <c r="D129" s="12">
        <v>925.0</v>
      </c>
    </row>
    <row r="130" spans="1:4" customHeight="1" ht="130">
      <c r="A130"/>
      <c r="B130" s="10" t="str">
        <f>"11344"</f>
        <v>11344</v>
      </c>
      <c r="C130" s="11" t="s">
        <v>128</v>
      </c>
      <c r="D130" s="12">
        <v>951.0</v>
      </c>
    </row>
    <row r="131" spans="1:4" customHeight="1" ht="130">
      <c r="A131"/>
      <c r="B131" s="10" t="str">
        <f>"11345"</f>
        <v>11345</v>
      </c>
      <c r="C131" s="11" t="s">
        <v>129</v>
      </c>
      <c r="D131" s="12">
        <v>1104.0</v>
      </c>
    </row>
    <row r="132" spans="1:4" customHeight="1" ht="130">
      <c r="A132"/>
      <c r="B132" s="10" t="str">
        <f>"11346"</f>
        <v>11346</v>
      </c>
      <c r="C132" s="11" t="s">
        <v>130</v>
      </c>
      <c r="D132" s="12">
        <v>1200.0</v>
      </c>
    </row>
    <row r="133" spans="1:4" customHeight="1" ht="130">
      <c r="A133"/>
      <c r="B133" s="10" t="str">
        <f>"11457"</f>
        <v>11457</v>
      </c>
      <c r="C133" s="11" t="s">
        <v>131</v>
      </c>
      <c r="D133" s="12">
        <v>475.0</v>
      </c>
    </row>
    <row r="134" spans="1:4" customHeight="1" ht="130">
      <c r="A134"/>
      <c r="B134" s="10" t="str">
        <f>"11483"</f>
        <v>11483</v>
      </c>
      <c r="C134" s="11" t="s">
        <v>132</v>
      </c>
      <c r="D134" s="12">
        <v>3165.0</v>
      </c>
    </row>
    <row r="135" spans="1:4" customHeight="1" ht="130">
      <c r="A135"/>
      <c r="B135" s="10" t="str">
        <f>"11599"</f>
        <v>11599</v>
      </c>
      <c r="C135" s="11" t="s">
        <v>133</v>
      </c>
      <c r="D135" s="12">
        <v>676.0</v>
      </c>
    </row>
    <row r="136" spans="1:4" customHeight="1" ht="130">
      <c r="A136"/>
      <c r="B136" s="10" t="str">
        <f>"11722"</f>
        <v>11722</v>
      </c>
      <c r="C136" s="11" t="s">
        <v>134</v>
      </c>
      <c r="D136" s="12">
        <v>486.0</v>
      </c>
    </row>
    <row r="137" spans="1:4" customHeight="1" ht="130">
      <c r="A137"/>
      <c r="B137" s="10" t="str">
        <f>"12463"</f>
        <v>12463</v>
      </c>
      <c r="C137" s="11" t="s">
        <v>135</v>
      </c>
      <c r="D137" s="12">
        <v>671.0</v>
      </c>
    </row>
    <row r="138" spans="1:4" customHeight="1" ht="130">
      <c r="A138"/>
      <c r="B138" s="10" t="str">
        <f>"12910"</f>
        <v>12910</v>
      </c>
      <c r="C138" s="11" t="s">
        <v>136</v>
      </c>
      <c r="D138" s="12">
        <v>5020.0</v>
      </c>
    </row>
    <row r="139" spans="1:4" customHeight="1" ht="130">
      <c r="A139"/>
      <c r="B139" s="10" t="str">
        <f>"12912"</f>
        <v>12912</v>
      </c>
      <c r="C139" s="11" t="s">
        <v>137</v>
      </c>
      <c r="D139" s="12">
        <v>4033.0</v>
      </c>
    </row>
    <row r="140" spans="1:4" customHeight="1" ht="130">
      <c r="A140"/>
      <c r="B140" s="10" t="str">
        <f>"13095"</f>
        <v>13095</v>
      </c>
      <c r="C140" s="11" t="s">
        <v>138</v>
      </c>
      <c r="D140" s="12">
        <v>460.0</v>
      </c>
    </row>
    <row r="141" spans="1:4" customHeight="1" ht="130">
      <c r="A141"/>
      <c r="B141" s="10" t="str">
        <f>"13098"</f>
        <v>13098</v>
      </c>
      <c r="C141" s="11" t="s">
        <v>139</v>
      </c>
      <c r="D141" s="12">
        <v>205.0</v>
      </c>
    </row>
    <row r="142" spans="1:4" customHeight="1" ht="130">
      <c r="A142"/>
      <c r="B142" s="10" t="str">
        <f>"13219"</f>
        <v>13219</v>
      </c>
      <c r="C142" s="11" t="s">
        <v>140</v>
      </c>
      <c r="D142" s="12">
        <v>2935.0</v>
      </c>
    </row>
    <row r="143" spans="1:4" customHeight="1" ht="130">
      <c r="A143"/>
      <c r="B143" s="10" t="str">
        <f>"13349"</f>
        <v>13349</v>
      </c>
      <c r="C143" s="11" t="s">
        <v>141</v>
      </c>
      <c r="D143" s="12">
        <v>1132.0</v>
      </c>
    </row>
    <row r="144" spans="1:4" customHeight="1" ht="130">
      <c r="A144"/>
      <c r="B144" s="10" t="str">
        <f>"13424"</f>
        <v>13424</v>
      </c>
      <c r="C144" s="11" t="s">
        <v>142</v>
      </c>
      <c r="D144" s="12">
        <v>3030.0</v>
      </c>
    </row>
    <row r="145" spans="1:4" customHeight="1" ht="130">
      <c r="A145"/>
      <c r="B145" s="10" t="str">
        <f>"13534"</f>
        <v>13534</v>
      </c>
      <c r="C145" s="11" t="s">
        <v>143</v>
      </c>
      <c r="D145" s="12">
        <v>2336.0</v>
      </c>
    </row>
    <row r="146" spans="1:4" customHeight="1" ht="130">
      <c r="A146"/>
      <c r="B146" s="10" t="str">
        <f>"13552"</f>
        <v>13552</v>
      </c>
      <c r="C146" s="11" t="s">
        <v>144</v>
      </c>
      <c r="D146" s="12">
        <v>380.0</v>
      </c>
    </row>
    <row r="147" spans="1:4" customHeight="1" ht="130">
      <c r="A147"/>
      <c r="B147" s="10" t="str">
        <f>"13594"</f>
        <v>13594</v>
      </c>
      <c r="C147" s="11" t="s">
        <v>145</v>
      </c>
      <c r="D147" s="12">
        <v>3154.0</v>
      </c>
    </row>
    <row r="148" spans="1:4" customHeight="1" ht="130">
      <c r="A148"/>
      <c r="B148" s="10" t="str">
        <f>"13682"</f>
        <v>13682</v>
      </c>
      <c r="C148" s="11" t="s">
        <v>146</v>
      </c>
      <c r="D148" s="12">
        <v>1520.0</v>
      </c>
    </row>
    <row r="149" spans="1:4" customHeight="1" ht="130">
      <c r="A149"/>
      <c r="B149" s="10" t="str">
        <f>"13683"</f>
        <v>13683</v>
      </c>
      <c r="C149" s="11" t="s">
        <v>147</v>
      </c>
      <c r="D149" s="12">
        <v>2321.0</v>
      </c>
    </row>
    <row r="150" spans="1:4" customHeight="1" ht="130">
      <c r="A150"/>
      <c r="B150" s="10" t="str">
        <f>"13684"</f>
        <v>13684</v>
      </c>
      <c r="C150" s="11" t="s">
        <v>148</v>
      </c>
      <c r="D150" s="12">
        <v>2990.0</v>
      </c>
    </row>
    <row r="151" spans="1:4" customHeight="1" ht="130">
      <c r="A151"/>
      <c r="B151" s="10" t="str">
        <f>"13689"</f>
        <v>13689</v>
      </c>
      <c r="C151" s="11" t="s">
        <v>149</v>
      </c>
      <c r="D151" s="12">
        <v>208.0</v>
      </c>
    </row>
    <row r="152" spans="1:4" customHeight="1" ht="130">
      <c r="A152"/>
      <c r="B152" s="10" t="str">
        <f>"13693"</f>
        <v>13693</v>
      </c>
      <c r="C152" s="11" t="s">
        <v>150</v>
      </c>
      <c r="D152" s="12">
        <v>417.0</v>
      </c>
    </row>
    <row r="153" spans="1:4" customHeight="1" ht="130">
      <c r="A153"/>
      <c r="B153" s="10" t="str">
        <f>"13743"</f>
        <v>13743</v>
      </c>
      <c r="C153" s="11" t="s">
        <v>151</v>
      </c>
      <c r="D153" s="12">
        <v>815.0</v>
      </c>
    </row>
    <row r="154" spans="1:4" customHeight="1" ht="130">
      <c r="A154"/>
      <c r="B154" s="10" t="str">
        <f>"13744"</f>
        <v>13744</v>
      </c>
      <c r="C154" s="11" t="s">
        <v>152</v>
      </c>
      <c r="D154" s="12">
        <v>1450.0</v>
      </c>
    </row>
    <row r="155" spans="1:4" customHeight="1" ht="130">
      <c r="A155"/>
      <c r="B155" s="10" t="str">
        <f>"13788"</f>
        <v>13788</v>
      </c>
      <c r="C155" s="11" t="s">
        <v>153</v>
      </c>
      <c r="D155" s="12">
        <v>1195.0</v>
      </c>
    </row>
    <row r="156" spans="1:4" customHeight="1" ht="130">
      <c r="A156"/>
      <c r="B156" s="10" t="str">
        <f>"13938"</f>
        <v>13938</v>
      </c>
      <c r="C156" s="11" t="s">
        <v>154</v>
      </c>
      <c r="D156" s="12">
        <v>4016.0</v>
      </c>
    </row>
    <row r="157" spans="1:4" customHeight="1" ht="130">
      <c r="A157"/>
      <c r="B157" s="10" t="str">
        <f>"13939"</f>
        <v>13939</v>
      </c>
      <c r="C157" s="11" t="s">
        <v>155</v>
      </c>
      <c r="D157" s="12">
        <v>258.0</v>
      </c>
    </row>
    <row r="158" spans="1:4" customHeight="1" ht="130">
      <c r="A158"/>
      <c r="B158" s="10" t="str">
        <f>"13976"</f>
        <v>13976</v>
      </c>
      <c r="C158" s="11" t="s">
        <v>156</v>
      </c>
      <c r="D158" s="12">
        <v>1275.0</v>
      </c>
    </row>
    <row r="159" spans="1:4" customHeight="1" ht="130">
      <c r="A159"/>
      <c r="B159" s="10" t="str">
        <f>"14290"</f>
        <v>14290</v>
      </c>
      <c r="C159" s="11" t="s">
        <v>157</v>
      </c>
      <c r="D159" s="12">
        <v>4230.0</v>
      </c>
    </row>
    <row r="160" spans="1:4" customHeight="1" ht="130">
      <c r="A160"/>
      <c r="B160" s="10" t="str">
        <f>"14413"</f>
        <v>14413</v>
      </c>
      <c r="C160" s="11" t="s">
        <v>158</v>
      </c>
      <c r="D160" s="12">
        <v>957.0</v>
      </c>
    </row>
    <row r="161" spans="1:4" customHeight="1" ht="130">
      <c r="A161"/>
      <c r="B161" s="10" t="str">
        <f>"15925"</f>
        <v>15925</v>
      </c>
      <c r="C161" s="11" t="s">
        <v>159</v>
      </c>
      <c r="D161" s="12">
        <v>990.0</v>
      </c>
    </row>
    <row r="162" spans="1:4" customHeight="1" ht="130">
      <c r="A162"/>
      <c r="B162" s="10" t="str">
        <f>"16017"</f>
        <v>16017</v>
      </c>
      <c r="C162" s="11" t="s">
        <v>160</v>
      </c>
      <c r="D162" s="12">
        <v>412.0</v>
      </c>
    </row>
    <row r="163" spans="1:4" customHeight="1" ht="130">
      <c r="A163"/>
      <c r="B163" s="10" t="str">
        <f>"16777"</f>
        <v>16777</v>
      </c>
      <c r="C163" s="11" t="s">
        <v>161</v>
      </c>
      <c r="D163" s="12">
        <v>379.0</v>
      </c>
    </row>
    <row r="164" spans="1:4" customHeight="1" ht="130">
      <c r="A164"/>
      <c r="B164" s="10" t="str">
        <f>"17187"</f>
        <v>17187</v>
      </c>
      <c r="C164" s="11" t="s">
        <v>162</v>
      </c>
      <c r="D164" s="12">
        <v>3550.0</v>
      </c>
    </row>
    <row r="165" spans="1:4" customHeight="1" ht="130">
      <c r="A165"/>
      <c r="B165" s="10" t="str">
        <f>"17361"</f>
        <v>17361</v>
      </c>
      <c r="C165" s="11" t="s">
        <v>163</v>
      </c>
      <c r="D165" s="12">
        <v>833.0</v>
      </c>
    </row>
    <row r="166" spans="1:4" customHeight="1" ht="130">
      <c r="A166"/>
      <c r="B166" s="10" t="str">
        <f>"17508"</f>
        <v>17508</v>
      </c>
      <c r="C166" s="11" t="s">
        <v>164</v>
      </c>
      <c r="D166" s="12">
        <v>420.0</v>
      </c>
    </row>
    <row r="167" spans="1:4" customHeight="1" ht="130">
      <c r="A167"/>
      <c r="B167" s="10" t="str">
        <f>"17641"</f>
        <v>17641</v>
      </c>
      <c r="C167" s="11" t="s">
        <v>165</v>
      </c>
      <c r="D167" s="12">
        <v>2226.0</v>
      </c>
    </row>
    <row r="168" spans="1:4" customHeight="1" ht="130">
      <c r="A168"/>
      <c r="B168" s="10" t="str">
        <f>"17837"</f>
        <v>17837</v>
      </c>
      <c r="C168" s="11" t="s">
        <v>166</v>
      </c>
      <c r="D168" s="12">
        <v>768.0</v>
      </c>
    </row>
    <row r="169" spans="1:4" customHeight="1" ht="130">
      <c r="A169"/>
      <c r="B169" s="10" t="str">
        <f>"17876"</f>
        <v>17876</v>
      </c>
      <c r="C169" s="11" t="s">
        <v>167</v>
      </c>
      <c r="D169" s="12">
        <v>374.0</v>
      </c>
    </row>
    <row r="170" spans="1:4" customHeight="1" ht="130">
      <c r="A170"/>
      <c r="B170" s="10" t="str">
        <f>"17920"</f>
        <v>17920</v>
      </c>
      <c r="C170" s="11" t="s">
        <v>168</v>
      </c>
      <c r="D170" s="12">
        <v>215.0</v>
      </c>
    </row>
    <row r="171" spans="1:4" customHeight="1" ht="130">
      <c r="A171"/>
      <c r="B171" s="10" t="str">
        <f>"18023"</f>
        <v>18023</v>
      </c>
      <c r="C171" s="11" t="s">
        <v>169</v>
      </c>
      <c r="D171" s="12">
        <v>347.0</v>
      </c>
    </row>
    <row r="172" spans="1:4" customHeight="1" ht="130">
      <c r="A172"/>
      <c r="B172" s="10" t="str">
        <f>"19454"</f>
        <v>19454</v>
      </c>
      <c r="C172" s="11" t="s">
        <v>170</v>
      </c>
      <c r="D172" s="12">
        <v>252.0</v>
      </c>
    </row>
    <row r="173" spans="1:4" customHeight="1" ht="130">
      <c r="A173"/>
      <c r="B173" s="10" t="str">
        <f>"20520"</f>
        <v>20520</v>
      </c>
      <c r="C173" s="11" t="s">
        <v>171</v>
      </c>
      <c r="D173" s="12">
        <v>1027.0</v>
      </c>
    </row>
    <row r="174" spans="1:4" customHeight="1" ht="130">
      <c r="A174"/>
      <c r="B174" s="10" t="str">
        <f>"21625"</f>
        <v>21625</v>
      </c>
      <c r="C174" s="11" t="s">
        <v>172</v>
      </c>
      <c r="D174" s="12">
        <v>245.0</v>
      </c>
    </row>
    <row r="175" spans="1:4" customHeight="1" ht="130">
      <c r="A175"/>
      <c r="B175" s="10" t="str">
        <f>"22182"</f>
        <v>22182</v>
      </c>
      <c r="C175" s="11" t="s">
        <v>173</v>
      </c>
      <c r="D175" s="12">
        <v>2563.0</v>
      </c>
    </row>
    <row r="176" spans="1:4" customHeight="1" ht="130">
      <c r="A176"/>
      <c r="B176" s="10" t="str">
        <f>"22311"</f>
        <v>22311</v>
      </c>
      <c r="C176" s="11" t="s">
        <v>174</v>
      </c>
      <c r="D176" s="12">
        <v>544.0</v>
      </c>
    </row>
    <row r="177" spans="1:4" customHeight="1" ht="130">
      <c r="A177"/>
      <c r="B177" s="10" t="str">
        <f>"22356"</f>
        <v>22356</v>
      </c>
      <c r="C177" s="11" t="s">
        <v>175</v>
      </c>
      <c r="D177" s="12">
        <v>1565.0</v>
      </c>
    </row>
    <row r="178" spans="1:4" customHeight="1" ht="130">
      <c r="A178"/>
      <c r="B178" s="10" t="str">
        <f>"23267"</f>
        <v>23267</v>
      </c>
      <c r="C178" s="11" t="s">
        <v>176</v>
      </c>
      <c r="D178" s="12">
        <v>1202.0</v>
      </c>
    </row>
    <row r="179" spans="1:4" customHeight="1" ht="130">
      <c r="A179"/>
      <c r="B179" s="10" t="str">
        <f>"24367"</f>
        <v>24367</v>
      </c>
      <c r="C179" s="11" t="s">
        <v>177</v>
      </c>
      <c r="D179" s="12">
        <v>154.0</v>
      </c>
    </row>
    <row r="180" spans="1:4" customHeight="1" ht="130">
      <c r="A180"/>
      <c r="B180" s="10" t="str">
        <f>"24368"</f>
        <v>24368</v>
      </c>
      <c r="C180" s="11" t="s">
        <v>178</v>
      </c>
      <c r="D180" s="12">
        <v>174.0</v>
      </c>
    </row>
    <row r="181" spans="1:4" customHeight="1" ht="130">
      <c r="A181"/>
      <c r="B181" s="10" t="str">
        <f>"24369"</f>
        <v>24369</v>
      </c>
      <c r="C181" s="11" t="s">
        <v>179</v>
      </c>
      <c r="D181" s="12">
        <v>200.0</v>
      </c>
    </row>
    <row r="182" spans="1:4" customHeight="1" ht="130">
      <c r="A182"/>
      <c r="B182" s="10" t="str">
        <f>"24370"</f>
        <v>24370</v>
      </c>
      <c r="C182" s="11" t="s">
        <v>180</v>
      </c>
      <c r="D182" s="12">
        <v>196.0</v>
      </c>
    </row>
    <row r="183" spans="1:4" customHeight="1" ht="130">
      <c r="A183"/>
      <c r="B183" s="10" t="str">
        <f>"24371"</f>
        <v>24371</v>
      </c>
      <c r="C183" s="11" t="s">
        <v>181</v>
      </c>
      <c r="D183" s="12">
        <v>188.0</v>
      </c>
    </row>
    <row r="184" spans="1:4" customHeight="1" ht="130">
      <c r="A184"/>
      <c r="B184" s="10" t="str">
        <f>"24372"</f>
        <v>24372</v>
      </c>
      <c r="C184" s="11" t="s">
        <v>182</v>
      </c>
      <c r="D184" s="12">
        <v>202.0</v>
      </c>
    </row>
    <row r="185" spans="1:4" customHeight="1" ht="130">
      <c r="A185"/>
      <c r="B185" s="10" t="str">
        <f>"24373"</f>
        <v>24373</v>
      </c>
      <c r="C185" s="11" t="s">
        <v>183</v>
      </c>
      <c r="D185" s="12">
        <v>202.0</v>
      </c>
    </row>
    <row r="186" spans="1:4" customHeight="1" ht="130">
      <c r="A186"/>
      <c r="B186" s="10" t="str">
        <f>"24374"</f>
        <v>24374</v>
      </c>
      <c r="C186" s="11" t="s">
        <v>184</v>
      </c>
      <c r="D186" s="12">
        <v>215.0</v>
      </c>
    </row>
    <row r="187" spans="1:4" customHeight="1" ht="130">
      <c r="A187"/>
      <c r="B187" s="10" t="str">
        <f>"24375"</f>
        <v>24375</v>
      </c>
      <c r="C187" s="11" t="s">
        <v>185</v>
      </c>
      <c r="D187" s="12">
        <v>215.0</v>
      </c>
    </row>
    <row r="188" spans="1:4" customHeight="1" ht="130">
      <c r="A188"/>
      <c r="B188" s="10" t="str">
        <f>"24376"</f>
        <v>24376</v>
      </c>
      <c r="C188" s="11" t="s">
        <v>186</v>
      </c>
      <c r="D188" s="12">
        <v>236.0</v>
      </c>
    </row>
    <row r="189" spans="1:4" customHeight="1" ht="130">
      <c r="A189"/>
      <c r="B189" s="10" t="str">
        <f>"24377"</f>
        <v>24377</v>
      </c>
      <c r="C189" s="11" t="s">
        <v>187</v>
      </c>
      <c r="D189" s="12">
        <v>263.0</v>
      </c>
    </row>
    <row r="190" spans="1:4" customHeight="1" ht="130">
      <c r="A190"/>
      <c r="B190" s="10" t="str">
        <f>"24378"</f>
        <v>24378</v>
      </c>
      <c r="C190" s="11" t="s">
        <v>188</v>
      </c>
      <c r="D190" s="12">
        <v>269.0</v>
      </c>
    </row>
    <row r="191" spans="1:4" customHeight="1" ht="130">
      <c r="A191"/>
      <c r="B191" s="10" t="str">
        <f>"24379"</f>
        <v>24379</v>
      </c>
      <c r="C191" s="11" t="s">
        <v>189</v>
      </c>
      <c r="D191" s="12">
        <v>312.0</v>
      </c>
    </row>
    <row r="192" spans="1:4" customHeight="1" ht="130">
      <c r="A192"/>
      <c r="B192" s="10" t="str">
        <f>"24380"</f>
        <v>24380</v>
      </c>
      <c r="C192" s="11" t="s">
        <v>190</v>
      </c>
      <c r="D192" s="12">
        <v>323.0</v>
      </c>
    </row>
    <row r="193" spans="1:4" customHeight="1" ht="130">
      <c r="A193"/>
      <c r="B193" s="10" t="str">
        <f>"24381"</f>
        <v>24381</v>
      </c>
      <c r="C193" s="11" t="s">
        <v>191</v>
      </c>
      <c r="D193" s="12">
        <v>334.0</v>
      </c>
    </row>
    <row r="194" spans="1:4" customHeight="1" ht="130">
      <c r="A194"/>
      <c r="B194" s="10" t="str">
        <f>"24382"</f>
        <v>24382</v>
      </c>
      <c r="C194" s="11" t="s">
        <v>192</v>
      </c>
      <c r="D194" s="12">
        <v>334.0</v>
      </c>
    </row>
    <row r="195" spans="1:4" customHeight="1" ht="130">
      <c r="A195"/>
      <c r="B195" s="10" t="str">
        <f>"24384"</f>
        <v>24384</v>
      </c>
      <c r="C195" s="11" t="s">
        <v>193</v>
      </c>
      <c r="D195" s="12">
        <v>356.0</v>
      </c>
    </row>
    <row r="196" spans="1:4" customHeight="1" ht="130">
      <c r="A196"/>
      <c r="B196" s="10" t="str">
        <f>"24385"</f>
        <v>24385</v>
      </c>
      <c r="C196" s="11" t="s">
        <v>194</v>
      </c>
      <c r="D196" s="12">
        <v>343.0</v>
      </c>
    </row>
    <row r="197" spans="1:4" customHeight="1" ht="130">
      <c r="A197"/>
      <c r="B197" s="10" t="str">
        <f>"24386"</f>
        <v>24386</v>
      </c>
      <c r="C197" s="11" t="s">
        <v>195</v>
      </c>
      <c r="D197" s="12">
        <v>402.0</v>
      </c>
    </row>
    <row r="198" spans="1:4" customHeight="1" ht="130">
      <c r="A198"/>
      <c r="B198" s="10" t="str">
        <f>"24392"</f>
        <v>24392</v>
      </c>
      <c r="C198" s="11" t="s">
        <v>196</v>
      </c>
      <c r="D198" s="12">
        <v>556.0</v>
      </c>
    </row>
    <row r="199" spans="1:4" customHeight="1" ht="130">
      <c r="A199"/>
      <c r="B199" s="10" t="str">
        <f>"24395"</f>
        <v>24395</v>
      </c>
      <c r="C199" s="11" t="s">
        <v>197</v>
      </c>
      <c r="D199" s="12">
        <v>601.0</v>
      </c>
    </row>
    <row r="200" spans="1:4" customHeight="1" ht="130">
      <c r="A200"/>
      <c r="B200" s="10" t="str">
        <f>"24929"</f>
        <v>24929</v>
      </c>
      <c r="C200" s="11" t="s">
        <v>198</v>
      </c>
      <c r="D200" s="12">
        <v>668.0</v>
      </c>
    </row>
    <row r="201" spans="1:4" customHeight="1" ht="130">
      <c r="A201"/>
      <c r="B201" s="10" t="str">
        <f>"24931"</f>
        <v>24931</v>
      </c>
      <c r="C201" s="11" t="s">
        <v>199</v>
      </c>
      <c r="D201" s="12">
        <v>455.0</v>
      </c>
    </row>
    <row r="202" spans="1:4" customHeight="1" ht="130">
      <c r="A202"/>
      <c r="B202" s="10" t="str">
        <f>"25532"</f>
        <v>25532</v>
      </c>
      <c r="C202" s="11" t="s">
        <v>200</v>
      </c>
      <c r="D202" s="12">
        <v>289.0</v>
      </c>
    </row>
    <row r="203" spans="1:4" customHeight="1" ht="130">
      <c r="A203"/>
      <c r="B203" s="10" t="str">
        <f>"25535"</f>
        <v>25535</v>
      </c>
      <c r="C203" s="11" t="s">
        <v>201</v>
      </c>
      <c r="D203" s="12">
        <v>316.0</v>
      </c>
    </row>
    <row r="204" spans="1:4" customHeight="1" ht="130">
      <c r="A204"/>
      <c r="B204" s="10" t="str">
        <f>"25537"</f>
        <v>25537</v>
      </c>
      <c r="C204" s="11" t="s">
        <v>202</v>
      </c>
      <c r="D204" s="12">
        <v>340.0</v>
      </c>
    </row>
    <row r="205" spans="1:4" customHeight="1" ht="130">
      <c r="A205"/>
      <c r="B205" s="10" t="str">
        <f>"25540"</f>
        <v>25540</v>
      </c>
      <c r="C205" s="11" t="s">
        <v>203</v>
      </c>
      <c r="D205" s="12">
        <v>460.0</v>
      </c>
    </row>
    <row r="206" spans="1:4" customHeight="1" ht="130">
      <c r="A206"/>
      <c r="B206" s="10" t="str">
        <f>"25541"</f>
        <v>25541</v>
      </c>
      <c r="C206" s="11" t="s">
        <v>204</v>
      </c>
      <c r="D206" s="12">
        <v>501.0</v>
      </c>
    </row>
    <row r="207" spans="1:4" customHeight="1" ht="130">
      <c r="A207"/>
      <c r="B207" s="10" t="str">
        <f>"25542"</f>
        <v>25542</v>
      </c>
      <c r="C207" s="11" t="s">
        <v>205</v>
      </c>
      <c r="D207" s="12">
        <v>274.0</v>
      </c>
    </row>
    <row r="208" spans="1:4" customHeight="1" ht="130">
      <c r="A208"/>
      <c r="B208" s="10" t="str">
        <f>"25543"</f>
        <v>25543</v>
      </c>
      <c r="C208" s="11" t="s">
        <v>206</v>
      </c>
      <c r="D208" s="12">
        <v>285.0</v>
      </c>
    </row>
    <row r="209" spans="1:4" customHeight="1" ht="130">
      <c r="A209"/>
      <c r="B209" s="10" t="str">
        <f>"25544"</f>
        <v>25544</v>
      </c>
      <c r="C209" s="11" t="s">
        <v>207</v>
      </c>
      <c r="D209" s="12">
        <v>296.0</v>
      </c>
    </row>
    <row r="210" spans="1:4" customHeight="1" ht="130">
      <c r="A210"/>
      <c r="B210" s="10" t="str">
        <f>"25545"</f>
        <v>25545</v>
      </c>
      <c r="C210" s="11" t="s">
        <v>208</v>
      </c>
      <c r="D210" s="12">
        <v>304.0</v>
      </c>
    </row>
    <row r="211" spans="1:4" customHeight="1" ht="130">
      <c r="A211"/>
      <c r="B211" s="10" t="str">
        <f>"25547"</f>
        <v>25547</v>
      </c>
      <c r="C211" s="11" t="s">
        <v>209</v>
      </c>
      <c r="D211" s="12">
        <v>323.0</v>
      </c>
    </row>
    <row r="212" spans="1:4" customHeight="1" ht="130">
      <c r="A212"/>
      <c r="B212" s="10" t="str">
        <f>"25552"</f>
        <v>25552</v>
      </c>
      <c r="C212" s="11" t="s">
        <v>210</v>
      </c>
      <c r="D212" s="12">
        <v>345.0</v>
      </c>
    </row>
    <row r="213" spans="1:4" customHeight="1" ht="130">
      <c r="A213"/>
      <c r="B213" s="10" t="str">
        <f>"25554"</f>
        <v>25554</v>
      </c>
      <c r="C213" s="11" t="s">
        <v>211</v>
      </c>
      <c r="D213" s="12">
        <v>379.0</v>
      </c>
    </row>
    <row r="214" spans="1:4" customHeight="1" ht="130">
      <c r="A214"/>
      <c r="B214" s="10" t="str">
        <f>"25556"</f>
        <v>25556</v>
      </c>
      <c r="C214" s="11" t="s">
        <v>212</v>
      </c>
      <c r="D214" s="12">
        <v>434.0</v>
      </c>
    </row>
    <row r="215" spans="1:4" customHeight="1" ht="130">
      <c r="A215"/>
      <c r="B215" s="10" t="str">
        <f>"25557"</f>
        <v>25557</v>
      </c>
      <c r="C215" s="11" t="s">
        <v>213</v>
      </c>
      <c r="D215" s="12">
        <v>486.0</v>
      </c>
    </row>
    <row r="216" spans="1:4" customHeight="1" ht="130">
      <c r="A216"/>
      <c r="B216" s="10" t="str">
        <f>"25558"</f>
        <v>25558</v>
      </c>
      <c r="C216" s="11" t="s">
        <v>214</v>
      </c>
      <c r="D216" s="12">
        <v>501.0</v>
      </c>
    </row>
    <row r="217" spans="1:4" customHeight="1" ht="130">
      <c r="A217"/>
      <c r="B217" s="10" t="str">
        <f>"25559"</f>
        <v>25559</v>
      </c>
      <c r="C217" s="11" t="s">
        <v>215</v>
      </c>
      <c r="D217" s="12">
        <v>512.0</v>
      </c>
    </row>
    <row r="218" spans="1:4" customHeight="1" ht="130">
      <c r="A218"/>
      <c r="B218" s="10" t="str">
        <f>"25560"</f>
        <v>25560</v>
      </c>
      <c r="C218" s="11" t="s">
        <v>216</v>
      </c>
      <c r="D218" s="12">
        <v>529.0</v>
      </c>
    </row>
    <row r="219" spans="1:4" customHeight="1" ht="130">
      <c r="A219"/>
      <c r="B219" s="10" t="str">
        <f>"25563"</f>
        <v>25563</v>
      </c>
      <c r="C219" s="11" t="s">
        <v>217</v>
      </c>
      <c r="D219" s="12">
        <v>623.0</v>
      </c>
    </row>
    <row r="220" spans="1:4" customHeight="1" ht="130">
      <c r="A220"/>
      <c r="B220" s="10" t="str">
        <f>"25565"</f>
        <v>25565</v>
      </c>
      <c r="C220" s="11" t="s">
        <v>218</v>
      </c>
      <c r="D220" s="12">
        <v>162.0</v>
      </c>
    </row>
    <row r="221" spans="1:4" customHeight="1" ht="130">
      <c r="A221"/>
      <c r="B221" s="10" t="str">
        <f>"25566"</f>
        <v>25566</v>
      </c>
      <c r="C221" s="11" t="s">
        <v>219</v>
      </c>
      <c r="D221" s="12">
        <v>162.0</v>
      </c>
    </row>
    <row r="222" spans="1:4" customHeight="1" ht="130">
      <c r="A222"/>
      <c r="B222" s="10" t="str">
        <f>"25567"</f>
        <v>25567</v>
      </c>
      <c r="C222" s="11" t="s">
        <v>220</v>
      </c>
      <c r="D222" s="12">
        <v>162.0</v>
      </c>
    </row>
    <row r="223" spans="1:4" customHeight="1" ht="130">
      <c r="A223"/>
      <c r="B223" s="10" t="str">
        <f>"25568"</f>
        <v>25568</v>
      </c>
      <c r="C223" s="11" t="s">
        <v>221</v>
      </c>
      <c r="D223" s="12">
        <v>167.0</v>
      </c>
    </row>
    <row r="224" spans="1:4" customHeight="1" ht="130">
      <c r="A224"/>
      <c r="B224" s="10" t="str">
        <f>"25570"</f>
        <v>25570</v>
      </c>
      <c r="C224" s="11" t="s">
        <v>222</v>
      </c>
      <c r="D224" s="12">
        <v>182.0</v>
      </c>
    </row>
    <row r="225" spans="1:4" customHeight="1" ht="130">
      <c r="A225"/>
      <c r="B225" s="10" t="str">
        <f>"25571"</f>
        <v>25571</v>
      </c>
      <c r="C225" s="11" t="s">
        <v>223</v>
      </c>
      <c r="D225" s="12">
        <v>188.0</v>
      </c>
    </row>
    <row r="226" spans="1:4" customHeight="1" ht="130">
      <c r="A226"/>
      <c r="B226" s="10" t="str">
        <f>"25573"</f>
        <v>25573</v>
      </c>
      <c r="C226" s="11" t="s">
        <v>224</v>
      </c>
      <c r="D226" s="12">
        <v>196.0</v>
      </c>
    </row>
    <row r="227" spans="1:4" customHeight="1" ht="130">
      <c r="A227"/>
      <c r="B227" s="10" t="str">
        <f>"26729"</f>
        <v>26729</v>
      </c>
      <c r="C227" s="11" t="s">
        <v>225</v>
      </c>
      <c r="D227" s="12">
        <v>440.0</v>
      </c>
    </row>
    <row r="228" spans="1:4" customHeight="1" ht="130">
      <c r="A228"/>
      <c r="B228" s="10" t="str">
        <f>"27483"</f>
        <v>27483</v>
      </c>
      <c r="C228" s="11" t="s">
        <v>226</v>
      </c>
      <c r="D228" s="12">
        <v>24.0</v>
      </c>
    </row>
    <row r="229" spans="1:4" customHeight="1" ht="130">
      <c r="A229"/>
      <c r="B229" s="10" t="str">
        <f>"27485"</f>
        <v>27485</v>
      </c>
      <c r="C229" s="11" t="s">
        <v>227</v>
      </c>
      <c r="D229" s="12">
        <v>24.0</v>
      </c>
    </row>
    <row r="230" spans="1:4" customHeight="1" ht="130">
      <c r="A230"/>
      <c r="B230" s="10" t="str">
        <f>"27486"</f>
        <v>27486</v>
      </c>
      <c r="C230" s="11" t="s">
        <v>228</v>
      </c>
      <c r="D230" s="12">
        <v>24.0</v>
      </c>
    </row>
    <row r="231" spans="1:4" customHeight="1" ht="130">
      <c r="A231"/>
      <c r="B231" s="10" t="str">
        <f>"27487"</f>
        <v>27487</v>
      </c>
      <c r="C231" s="11" t="s">
        <v>229</v>
      </c>
      <c r="D231" s="12">
        <v>48.0</v>
      </c>
    </row>
    <row r="232" spans="1:4" customHeight="1" ht="130">
      <c r="A232"/>
      <c r="B232" s="10" t="str">
        <f>"27488"</f>
        <v>27488</v>
      </c>
      <c r="C232" s="11" t="s">
        <v>230</v>
      </c>
      <c r="D232" s="12">
        <v>48.0</v>
      </c>
    </row>
    <row r="233" spans="1:4" customHeight="1" ht="130">
      <c r="A233"/>
      <c r="B233" s="10" t="str">
        <f>"27489"</f>
        <v>27489</v>
      </c>
      <c r="C233" s="11" t="s">
        <v>231</v>
      </c>
      <c r="D233" s="12">
        <v>48.0</v>
      </c>
    </row>
    <row r="234" spans="1:4" customHeight="1" ht="130">
      <c r="A234"/>
      <c r="B234" s="10" t="str">
        <f>"27490"</f>
        <v>27490</v>
      </c>
      <c r="C234" s="11" t="s">
        <v>232</v>
      </c>
      <c r="D234" s="12">
        <v>30.0</v>
      </c>
    </row>
    <row r="235" spans="1:4" customHeight="1" ht="130">
      <c r="A235"/>
      <c r="B235" s="10" t="str">
        <f>"27491"</f>
        <v>27491</v>
      </c>
      <c r="C235" s="11" t="s">
        <v>233</v>
      </c>
      <c r="D235" s="12">
        <v>30.0</v>
      </c>
    </row>
    <row r="236" spans="1:4" customHeight="1" ht="130">
      <c r="A236"/>
      <c r="B236" s="10" t="str">
        <f>"27492"</f>
        <v>27492</v>
      </c>
      <c r="C236" s="11" t="s">
        <v>234</v>
      </c>
      <c r="D236" s="12">
        <v>30.0</v>
      </c>
    </row>
    <row r="237" spans="1:4" customHeight="1" ht="130">
      <c r="A237"/>
      <c r="B237" s="10" t="str">
        <f>"27493"</f>
        <v>27493</v>
      </c>
      <c r="C237" s="11" t="s">
        <v>235</v>
      </c>
      <c r="D237" s="12">
        <v>30.0</v>
      </c>
    </row>
    <row r="238" spans="1:4" customHeight="1" ht="130">
      <c r="A238"/>
      <c r="B238" s="10" t="str">
        <f>"27494"</f>
        <v>27494</v>
      </c>
      <c r="C238" s="11" t="s">
        <v>236</v>
      </c>
      <c r="D238" s="12">
        <v>30.0</v>
      </c>
    </row>
    <row r="239" spans="1:4" customHeight="1" ht="130">
      <c r="A239"/>
      <c r="B239" s="10" t="str">
        <f>"27880"</f>
        <v>27880</v>
      </c>
      <c r="C239" s="11" t="s">
        <v>237</v>
      </c>
      <c r="D239" s="12">
        <v>48.0</v>
      </c>
    </row>
    <row r="240" spans="1:4" customHeight="1" ht="130">
      <c r="A240"/>
      <c r="B240" s="10" t="str">
        <f>"29883"</f>
        <v>29883</v>
      </c>
      <c r="C240" s="11" t="s">
        <v>238</v>
      </c>
      <c r="D240" s="12">
        <v>2263.0</v>
      </c>
    </row>
    <row r="241" spans="1:4" customHeight="1" ht="130">
      <c r="A241"/>
      <c r="B241" s="10" t="str">
        <f>"30565"</f>
        <v>30565</v>
      </c>
      <c r="C241" s="11" t="s">
        <v>239</v>
      </c>
      <c r="D241" s="12">
        <v>950.0</v>
      </c>
    </row>
    <row r="242" spans="1:4" customHeight="1" ht="130">
      <c r="A242"/>
      <c r="B242" s="10" t="str">
        <f>"30879"</f>
        <v>30879</v>
      </c>
      <c r="C242" s="11" t="s">
        <v>240</v>
      </c>
      <c r="D242" s="12">
        <v>1360.0</v>
      </c>
    </row>
    <row r="243" spans="1:4" customHeight="1" ht="130">
      <c r="A243"/>
      <c r="B243" s="10" t="str">
        <f>"31774"</f>
        <v>31774</v>
      </c>
      <c r="C243" s="11" t="s">
        <v>241</v>
      </c>
      <c r="D243" s="12">
        <v>2144.0</v>
      </c>
    </row>
    <row r="244" spans="1:4" customHeight="1" ht="130">
      <c r="A244"/>
      <c r="B244" s="10" t="str">
        <f>"33031"</f>
        <v>33031</v>
      </c>
      <c r="C244" s="11" t="s">
        <v>242</v>
      </c>
      <c r="D244" s="12">
        <v>70.0</v>
      </c>
    </row>
    <row r="245" spans="1:4" customHeight="1" ht="130">
      <c r="A245"/>
      <c r="B245" s="10" t="str">
        <f>"33033"</f>
        <v>33033</v>
      </c>
      <c r="C245" s="11" t="s">
        <v>243</v>
      </c>
      <c r="D245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