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<sst xmlns="http://schemas.openxmlformats.org/spreadsheetml/2006/main" uniqueCount="118">
  <si>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</si>
  <si>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</si>
  <si>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</si>
  <si>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</si>
  <si>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</si>
  <si>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</si>
  <si>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</si>
  <si>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</si>
  <si>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21.11.2024</t>
  </si>
  <si>
    <t>картинка</t>
  </si>
  <si>
    <t>Код товара</t>
  </si>
  <si>
    <t>Наименование</t>
  </si>
  <si>
    <t>цена</t>
  </si>
  <si>
    <t>Радиатор биметаллический МАСТЕР DH80/500 4 секции</t>
  </si>
  <si>
    <t>Радиатор алюминиевый МАСТЕР DH78/500 4 секции</t>
  </si>
  <si>
    <t>Радиатор алюминиевый МАСТЕР DH78/500 6 секций</t>
  </si>
  <si>
    <t>Радиатор алюминиевый МАСТЕР DH78/500 8 секций</t>
  </si>
  <si>
    <t>Кран Маевского 1/2"</t>
  </si>
  <si>
    <t>Кран Маевского 3/4"</t>
  </si>
  <si>
    <t>Клапан настроечный угловой Valtec 1/2" для радиатора</t>
  </si>
  <si>
    <t>Кронштейн с дюбелем для радиатора 7х180мм белый</t>
  </si>
  <si>
    <t>Кронштейн угловой для радиатора</t>
  </si>
  <si>
    <t>Кронштейн напольный регулируемый для радиатора 350/500мм</t>
  </si>
  <si>
    <t>Ниппель для радиатора 1"</t>
  </si>
  <si>
    <t>Прокладка межсекционная паронитовая 1"</t>
  </si>
  <si>
    <t>Прокладка для пробок силиконовая 1"</t>
  </si>
  <si>
    <t>Пробка правая 15 для чугунных радиаторов</t>
  </si>
  <si>
    <t>Пробка правая 20 для чугунных радиаторов</t>
  </si>
  <si>
    <t>Пробка правая глухая для чугунных радиаторов</t>
  </si>
  <si>
    <t>Пробка левая 15 для чугунных радиаторов</t>
  </si>
  <si>
    <t>Пробка левая 20 для чугунных радиаторов</t>
  </si>
  <si>
    <t>Пробка левая глухая для чугунных радиаторов</t>
  </si>
  <si>
    <t>Прокладка резиновая для чугунного радиатора</t>
  </si>
  <si>
    <t>Ниппель для чугунных радиаторов</t>
  </si>
  <si>
    <t>Кронштейн стальной с дюбелем для чугунных радиаторов</t>
  </si>
  <si>
    <t>Прокладка радиаторная паронитовая для чугунного радиатора</t>
  </si>
  <si>
    <t>Кронштейн на полосе 500</t>
  </si>
  <si>
    <t>Клапан регулирующий прямой RTR-N 1/2" Danfoss 013G0014</t>
  </si>
  <si>
    <t>Клапан настроечный прямой RLV 1/2" Danfoss 003L0144</t>
  </si>
  <si>
    <t>Радиатор биметаллический Oasis 80/500 4 секции</t>
  </si>
  <si>
    <t>Радиатор биметаллический Оasis 80/500 6 секций</t>
  </si>
  <si>
    <t>Радиатор биметаллический Оasis 80/500 8 секций</t>
  </si>
  <si>
    <t>Радиатор биметаллический Оasis 80/500 10 секций</t>
  </si>
  <si>
    <t>Радиатор биметаллический Оasis 80/500 12 секций</t>
  </si>
  <si>
    <t>Радиатор биметаллический Royal Thermo Revolution 80/500 4 секции</t>
  </si>
  <si>
    <t>Радиатор биметаллический Royal Thermo Revolution 80/500 6 секций</t>
  </si>
  <si>
    <t>Радиатор биметаллический Royal Thermo Revolution 80/500 8 секций</t>
  </si>
  <si>
    <t>Радиатор биметаллический Royal Thermo Revolution 80/500 10 секций</t>
  </si>
  <si>
    <t>Радиатор биметаллический Royal Thermo Revolution 80/500 12 секций</t>
  </si>
  <si>
    <t>Радиатор алюминиевый Royal Thermo Revolution 80/500 4 секции</t>
  </si>
  <si>
    <t>Радиатор алюминиевый Royal Thermo Revolution 80/500 6 секций</t>
  </si>
  <si>
    <t>Радиатор алюминиевый Royal Thermo Revolution 80/500 8 секций</t>
  </si>
  <si>
    <t>Радиатор алюминиевый Royal Thermo Revolution 80/500 10 секций</t>
  </si>
  <si>
    <t>Радиатор алюминиевый Royal Thermo Revolution 80/500 12 секций</t>
  </si>
  <si>
    <t>Клапан регулирующий прямой 1/2" ITAP 294 для радиатора</t>
  </si>
  <si>
    <t>Клапан регулирующий прямой 3/4" ITAP 294 для радиатора</t>
  </si>
  <si>
    <t>Клапан регулирующий угловой 1/2" ITAP 394 для радиатора</t>
  </si>
  <si>
    <t>Клапан регулирующий угловой 3/4" ITAP 394 для радиатора</t>
  </si>
  <si>
    <t>Клапан настроечный прямой 1/2" ITAP 296 для радиатора</t>
  </si>
  <si>
    <t>Клапан настроечный угловой 1/2" ITAP 396 для радиатора</t>
  </si>
  <si>
    <t>Клапан настроечный прямой 3/4" ITAP 296 для радиатора</t>
  </si>
  <si>
    <t>Клапан настроечный угловой 3/4" ITAP 396 для радиатора</t>
  </si>
  <si>
    <t>Комплект монтажный 1/2" Royal Thermo</t>
  </si>
  <si>
    <t>Комплект монтажный 3/4" Royal Thermo</t>
  </si>
  <si>
    <t>Кронштейн с дюбелем для радиатора 7х250мм белый</t>
  </si>
  <si>
    <t>Клапан регулировочный 1/2" Giacommini R5X033 угловой е5917</t>
  </si>
  <si>
    <t>Комплект монтажный для радиатора Zvezda 1/2" с 2-мя кронштейнами</t>
  </si>
  <si>
    <t>Кронштейн с дюбелем для радиатора 7х300мм белый</t>
  </si>
  <si>
    <t>Клапан регулирующий прямой STI 1/2"</t>
  </si>
  <si>
    <t>Клапан регулирующий угловой STI 1/2"</t>
  </si>
  <si>
    <t>Клапан настроечный прямой STI 1/2"</t>
  </si>
  <si>
    <t>Клапан настроечный угловой STI 1/2"</t>
  </si>
  <si>
    <t>Клапан термостатический прямой STI 1/2"</t>
  </si>
  <si>
    <t>Клапан регулирующий прямой STI 3/4"</t>
  </si>
  <si>
    <t>Клапан регулирующий угловой STI 3/4"</t>
  </si>
  <si>
    <t>Клапан настроечный прямой STI 3/4"</t>
  </si>
  <si>
    <t>Клапан термостатический прямой STI 3/4"</t>
  </si>
  <si>
    <t>Головка термостатическая STI UNO</t>
  </si>
  <si>
    <t>Клапан термостатический осевой STI 1/2"</t>
  </si>
  <si>
    <t>Клапан термостатический осевой STI 3/4"</t>
  </si>
  <si>
    <t>Клапан настроечный угловой STI 3/4"</t>
  </si>
  <si>
    <t>Клапан термостатический угловой STI 1/2"</t>
  </si>
  <si>
    <t>Клапан термостатический угловой STI 3/4"</t>
  </si>
  <si>
    <t>Радиатор биметаллический Мастер DH80/500мм 4секции УЦЕНКА</t>
  </si>
  <si>
    <t>Теплоноситель для систем отопления WARME ECOPro -30*С Эко 10кг на основе пропиленгликоля</t>
  </si>
  <si>
    <t>Комплект монтажный STI 1/2"</t>
  </si>
  <si>
    <t>Комплект монтажный STI 3/4" с 2-мя кронштейнами</t>
  </si>
  <si>
    <t>Теплоноситель для систем отопления PROFI -30*С 10кг на основе этиленгликоля</t>
  </si>
  <si>
    <t>Теплоноситель для систем отопления PROFI -65*С 10кг на основе этиленгликоля</t>
  </si>
  <si>
    <t>Теплоноситель для систем отопления PROFI Eco -30*С 10кг на основе пропиленгликоля</t>
  </si>
  <si>
    <t>Котловая вода 10кг</t>
  </si>
  <si>
    <t>Термостатический элемент RA 2920 Danfoss 013G2920</t>
  </si>
  <si>
    <t>Радиатор биметалический Royal Thermo Biliner 80/500 8 секций черный</t>
  </si>
  <si>
    <t>Комплект монтажный 1/2" Royal Thermo черный</t>
  </si>
  <si>
    <t>Кронштейн плоский 7,2х170мм Royal Thermо черный</t>
  </si>
  <si>
    <t>Набор дизайн-вентилей Royal Thermo Cube угловой 1/2" черный</t>
  </si>
  <si>
    <t>Комплект монтажный STI 3/4"</t>
  </si>
  <si>
    <t>Радиатор алюминиевый 80/500 STI 4 секции</t>
  </si>
  <si>
    <t>Радиатор алюминиевый 80/500 STI 6 секций</t>
  </si>
  <si>
    <t>Радиатор алюминиевый 80/500 STI 8 секций</t>
  </si>
  <si>
    <t>Радиатор алюминиевый 80/500 STI 10 секций</t>
  </si>
  <si>
    <t>Радиатор алюминиевый 80/500 STI 12 секций</t>
  </si>
  <si>
    <t>Радиатор биметаллический 80/500 STI 4 секции</t>
  </si>
  <si>
    <t>Радиатор биметаллический 80/500 STI 6 секций</t>
  </si>
  <si>
    <t>Радиатор биметаллический 80/500 STI 8 секций</t>
  </si>
  <si>
    <t>Радиатор биметаллический 80/500 STI 10 секций</t>
  </si>
  <si>
    <t>Радиатор биметаллический 80/500 STI 12 секций</t>
  </si>
  <si>
    <t>Ключ для крана Маевского металл</t>
  </si>
  <si>
    <t>Радиатор алюминиевый 350/80 STI 12 секций</t>
  </si>
  <si>
    <t>Радиатор биметаллический 80/350 STI 6 секций</t>
  </si>
  <si>
    <t>Радиатор биметаллический 80/350 STI 8 секций</t>
  </si>
  <si>
    <t>Радиатор биметаллический 80/350 STI 10 секций</t>
  </si>
  <si>
    <t>Радиатор биметаллический 80/350 STI 12 секций</t>
  </si>
  <si>
    <t>Радиатор алюминиевый 350/80 STI 10 секций</t>
  </si>
  <si>
    <t>Радиатор алюминиевый 350/80 STI 8 секций</t>
  </si>
  <si>
    <t>Теплоноситель для систем отопления Nordline -65*С 10кг на основе этиленгликоля</t>
  </si>
  <si>
    <t>Теплоноситель для систем отопления Nordline -65*С 10кг на основе пропиленгликоля</t>
  </si>
  <si>
    <t>Радиатор алюминиевый 350/80 STI 6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</si>
</sst>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661.png"/><Relationship Id="rId2" Type="http://schemas.openxmlformats.org/officeDocument/2006/relationships/image" Target="../media/radiator_bimetallicheskiy_master_dh80_500_4_sektsii662.jpg"/><Relationship Id="rId3" Type="http://schemas.openxmlformats.org/officeDocument/2006/relationships/image" Target="../media/radiator_alyuminievyy_master_dh78_500_4_sektsii663.jpg"/><Relationship Id="rId4" Type="http://schemas.openxmlformats.org/officeDocument/2006/relationships/image" Target="../media/radiator_alyuminievyy_master_dh78_500_6_sektsiy664.jpg"/><Relationship Id="rId5" Type="http://schemas.openxmlformats.org/officeDocument/2006/relationships/image" Target="../media/radiator_alyuminievyy_master_dh78_500_8_sektsiy665.jpg"/><Relationship Id="rId6" Type="http://schemas.openxmlformats.org/officeDocument/2006/relationships/image" Target="../media/kran_maevskogo_1_2666.jpg"/><Relationship Id="rId7" Type="http://schemas.openxmlformats.org/officeDocument/2006/relationships/image" Target="../media/kran_maevskogo_3_4667.jpg"/><Relationship Id="rId8" Type="http://schemas.openxmlformats.org/officeDocument/2006/relationships/image" Target="../media/000560000000012030_1668.jpg"/><Relationship Id="rId9" Type="http://schemas.openxmlformats.org/officeDocument/2006/relationships/image" Target="../media/kronshteyn_s_dyubelem_dlya_radiatora_7kh180mm_belyy669.jpg"/><Relationship Id="rId10" Type="http://schemas.openxmlformats.org/officeDocument/2006/relationships/image" Target="../media/kronshteyn_uglovoy_dlya_radiatora670.jpg"/><Relationship Id="rId11" Type="http://schemas.openxmlformats.org/officeDocument/2006/relationships/image" Target="../media/kronshteyn_napolnyy_reguliruemyy_dlya_radiatora_350_500mm671.jpg"/><Relationship Id="rId12" Type="http://schemas.openxmlformats.org/officeDocument/2006/relationships/image" Target="../media/nippel_dlya_radiatora_1672.jpg"/><Relationship Id="rId13" Type="http://schemas.openxmlformats.org/officeDocument/2006/relationships/image" Target="../media/prokladka_mezhsektsionnaya_paronitovaya_1673.jpg"/><Relationship Id="rId14" Type="http://schemas.openxmlformats.org/officeDocument/2006/relationships/image" Target="../media/prokladka_dlya_probok_silikonovaya_1674.jpg"/><Relationship Id="rId15" Type="http://schemas.openxmlformats.org/officeDocument/2006/relationships/image" Target="../media/probka_pravaya_15_dlya_chugunnykh_radiatorov675.jpg"/><Relationship Id="rId16" Type="http://schemas.openxmlformats.org/officeDocument/2006/relationships/image" Target="../media/probka_pravaya_20_dlya_chugunnykh_radiatorov676.jpg"/><Relationship Id="rId17" Type="http://schemas.openxmlformats.org/officeDocument/2006/relationships/image" Target="../media/probka_pravaya_glukhaya_dlya_chugunnykh_radiatorov677.jpg"/><Relationship Id="rId18" Type="http://schemas.openxmlformats.org/officeDocument/2006/relationships/image" Target="../media/probka_levaya_15_dlya_chugunnykh_radiatorov678.jpg"/><Relationship Id="rId19" Type="http://schemas.openxmlformats.org/officeDocument/2006/relationships/image" Target="../media/probka_levaya_20_dlya_chugunnykh_radiatorov679.jpg"/><Relationship Id="rId20" Type="http://schemas.openxmlformats.org/officeDocument/2006/relationships/image" Target="../media/probka_levaya_glukhaya_dlya_chugunnykh_radiatorov680.jpg"/><Relationship Id="rId21" Type="http://schemas.openxmlformats.org/officeDocument/2006/relationships/image" Target="../media/prokladka_rezinovaya_dlya_chugunnogo_radiatora681.jpg"/><Relationship Id="rId22" Type="http://schemas.openxmlformats.org/officeDocument/2006/relationships/image" Target="../media/nippel_dlya_chugunnykh_radiatorov682.jpg"/><Relationship Id="rId23" Type="http://schemas.openxmlformats.org/officeDocument/2006/relationships/image" Target="../media/kronshteyn_stalnoy_s_dyubelem_dlya_chugunnykh_radiatorov683.jpg"/><Relationship Id="rId24" Type="http://schemas.openxmlformats.org/officeDocument/2006/relationships/image" Target="../media/prokladka_radiatornaya_paronitovaya_dlya_chugunnogo_radiatora684.jpg"/><Relationship Id="rId25" Type="http://schemas.openxmlformats.org/officeDocument/2006/relationships/image" Target="../media/kronshteyn_na_polose_500685.jpg"/><Relationship Id="rId26" Type="http://schemas.openxmlformats.org/officeDocument/2006/relationships/image" Target="../media/klapan_reguliruyushchiy_pryamoy_rtr_n_1_2_danfoss_013g0014686.jpg"/><Relationship Id="rId27" Type="http://schemas.openxmlformats.org/officeDocument/2006/relationships/image" Target="../media/029000000000300620_1687.jpg"/><Relationship Id="rId28" Type="http://schemas.openxmlformats.org/officeDocument/2006/relationships/image" Target="../media/radiator_bimetallicheskiy_oasis_80_500_4_sektsii688.jpg"/><Relationship Id="rId29" Type="http://schemas.openxmlformats.org/officeDocument/2006/relationships/image" Target="../media/radiator_bimetallicheskiy_oasis_80_500_6_sektsiy689.jpg"/><Relationship Id="rId30" Type="http://schemas.openxmlformats.org/officeDocument/2006/relationships/image" Target="../media/radiator_bimetallicheskiy_oasis_80_500_8_sektsiy690.jpg"/><Relationship Id="rId31" Type="http://schemas.openxmlformats.org/officeDocument/2006/relationships/image" Target="../media/radiator_bimetallicheskiy_oasis_80_500_10_sektsiy691.jpg"/><Relationship Id="rId32" Type="http://schemas.openxmlformats.org/officeDocument/2006/relationships/image" Target="../media/radiator_bimetallicheskiy_oasis_80_500_12_sektsiy692.jpg"/><Relationship Id="rId33" Type="http://schemas.openxmlformats.org/officeDocument/2006/relationships/image" Target="../media/radiator_bimetallicheskiy_royal_thermo_revolution_80_500_4_sektsii693.jpg"/><Relationship Id="rId34" Type="http://schemas.openxmlformats.org/officeDocument/2006/relationships/image" Target="../media/radiator_bimetallicheskiy_royal_thermo_revolution_80_500_6_sektsiy694.jpg"/><Relationship Id="rId35" Type="http://schemas.openxmlformats.org/officeDocument/2006/relationships/image" Target="../media/radiator_bimetallicheskiy_royal_thermo_revolution_80_500_8_sektsiy695.jpg"/><Relationship Id="rId36" Type="http://schemas.openxmlformats.org/officeDocument/2006/relationships/image" Target="../media/radiator_bimetallicheskiy_royal_thermo_revolution_80_500_10_sektsiy696.png"/><Relationship Id="rId37" Type="http://schemas.openxmlformats.org/officeDocument/2006/relationships/image" Target="../media/radiator_bimetallicheskiy_royal_thermo_revolution_80_500_12_sektsiy697.jpg"/><Relationship Id="rId38" Type="http://schemas.openxmlformats.org/officeDocument/2006/relationships/image" Target="../media/radiator_alyuminievyy_royal_thermo_revolution_80_500_4_sektsii698.jpg"/><Relationship Id="rId39" Type="http://schemas.openxmlformats.org/officeDocument/2006/relationships/image" Target="../media/radiator_alyuminievyy_royal_thermo_revolution_80_500_6_sektsiy699.jpg"/><Relationship Id="rId40" Type="http://schemas.openxmlformats.org/officeDocument/2006/relationships/image" Target="../media/radiator_alyuminievyy_royal_thermo_revolution_80_500_8_sektsiy700.jpg"/><Relationship Id="rId41" Type="http://schemas.openxmlformats.org/officeDocument/2006/relationships/image" Target="../media/radiator_alyuminievyy_royal_thermo_revolution_80_500_10_sektsiy701.jpg"/><Relationship Id="rId42" Type="http://schemas.openxmlformats.org/officeDocument/2006/relationships/image" Target="../media/radiator_alyuminievyy_royal_thermo_revolution_80_500_12_sektsiy702.jpg"/><Relationship Id="rId43" Type="http://schemas.openxmlformats.org/officeDocument/2006/relationships/image" Target="../media/klapan_reguliruyushchiy_pryamoy_1_2_itap_294_dlya_radiatora703.jpg"/><Relationship Id="rId44" Type="http://schemas.openxmlformats.org/officeDocument/2006/relationships/image" Target="../media/klapan_reguliruyushchiy_pryamoy_3_4_itap_294_dlya_radiatora704.jpg"/><Relationship Id="rId45" Type="http://schemas.openxmlformats.org/officeDocument/2006/relationships/image" Target="../media/klapan_reguliruyushchiy_uglovoy_1_2_itap_394_dlya_radiatora705.jpg"/><Relationship Id="rId46" Type="http://schemas.openxmlformats.org/officeDocument/2006/relationships/image" Target="../media/klapan_reguliruyushchiy_uglovoy_3_4_itap_394_dlya_radiatora706.jpg"/><Relationship Id="rId47" Type="http://schemas.openxmlformats.org/officeDocument/2006/relationships/image" Target="../media/klapan_nastroechnyy_pryamoy_1_2_itap_296_dlya_radiatora707.jpg"/><Relationship Id="rId48" Type="http://schemas.openxmlformats.org/officeDocument/2006/relationships/image" Target="../media/klapan_nastroechnyy_uglovoy_1_2_itap_396_dlya_radiatora708.jpg"/><Relationship Id="rId49" Type="http://schemas.openxmlformats.org/officeDocument/2006/relationships/image" Target="../media/klapan_nastroechnyy_pryamoy_3_4_itap_296_dlya_radiatora709.jpg"/><Relationship Id="rId50" Type="http://schemas.openxmlformats.org/officeDocument/2006/relationships/image" Target="../media/klapan_nastroechnyy_uglovoy_3_4_itap_396_dlya_radiatora710.jpg"/><Relationship Id="rId51" Type="http://schemas.openxmlformats.org/officeDocument/2006/relationships/image" Target="../media/komplekt_montazhnyy_1_2_royal_thermo711.jpg"/><Relationship Id="rId52" Type="http://schemas.openxmlformats.org/officeDocument/2006/relationships/image" Target="../media/komplekt_montazhnyy_3_4_royal_thermo712.jpg"/><Relationship Id="rId53" Type="http://schemas.openxmlformats.org/officeDocument/2006/relationships/image" Target="../media/kronshteyn_s_dyubelem_dlya_radiatora_7kh220mm_belyy713.jpg"/><Relationship Id="rId54" Type="http://schemas.openxmlformats.org/officeDocument/2006/relationships/image" Target="../media/029000000001300129_1714.jpg"/><Relationship Id="rId55" Type="http://schemas.openxmlformats.org/officeDocument/2006/relationships/image" Target="../media/komplekt_montazhnyy_dlya_radiatora_zvezda_1_2_s_2_mya_kronshteynami715.jpg"/><Relationship Id="rId56" Type="http://schemas.openxmlformats.org/officeDocument/2006/relationships/image" Target="../media/kronshteyn_s_dyubelem_dlya_radiatora_7kh300mm_belyy716.jpg"/><Relationship Id="rId57" Type="http://schemas.openxmlformats.org/officeDocument/2006/relationships/image" Target="../media/klapan_reguliruyushchiy_pryamoy_sti_1_2717.jpg"/><Relationship Id="rId58" Type="http://schemas.openxmlformats.org/officeDocument/2006/relationships/image" Target="../media/klapan_reguliruyushchiy_uglovoy_sti_1_2718.jpg"/><Relationship Id="rId59" Type="http://schemas.openxmlformats.org/officeDocument/2006/relationships/image" Target="../media/klapan_nastroechnyy_pryamoy_sti_1_2719.jpg"/><Relationship Id="rId60" Type="http://schemas.openxmlformats.org/officeDocument/2006/relationships/image" Target="../media/klapan_nastroechnyy_uglovoy_sti_1_2720.jpg"/><Relationship Id="rId61" Type="http://schemas.openxmlformats.org/officeDocument/2006/relationships/image" Target="../media/klapan_termostaticheskiy_pryamoy_sti_1_2721.jpg"/><Relationship Id="rId62" Type="http://schemas.openxmlformats.org/officeDocument/2006/relationships/image" Target="../media/klapan_reguliruyushchiy_pryamoy_sti_3_4722.jpg"/><Relationship Id="rId63" Type="http://schemas.openxmlformats.org/officeDocument/2006/relationships/image" Target="../media/klapan_reguliruyushchiy_uglovoy_sti_3_4723.jpg"/><Relationship Id="rId64" Type="http://schemas.openxmlformats.org/officeDocument/2006/relationships/image" Target="../media/klapan_nastroechnyy_pryamoy_sti_3_4724.jpg"/><Relationship Id="rId65" Type="http://schemas.openxmlformats.org/officeDocument/2006/relationships/image" Target="../media/klapan_termostaticheskiy_pryamoy_sti_3_4725.jpg"/><Relationship Id="rId66" Type="http://schemas.openxmlformats.org/officeDocument/2006/relationships/image" Target="../media/golovka_termostaticheskaya_sti_uno726.jpg"/><Relationship Id="rId67" Type="http://schemas.openxmlformats.org/officeDocument/2006/relationships/image" Target="../media/klapan_termostaticheskiy_osevoy_sti_1_2727.jpg"/><Relationship Id="rId68" Type="http://schemas.openxmlformats.org/officeDocument/2006/relationships/image" Target="../media/klapan_termostaticheskiy_osevoy_sti_3_4728.jpg"/><Relationship Id="rId69" Type="http://schemas.openxmlformats.org/officeDocument/2006/relationships/image" Target="../media/klapan_nastroechnyy_uglovoy_sti_3_4729.jpg"/><Relationship Id="rId70" Type="http://schemas.openxmlformats.org/officeDocument/2006/relationships/image" Target="../media/000190000000070430_1730.jpg"/><Relationship Id="rId71" Type="http://schemas.openxmlformats.org/officeDocument/2006/relationships/image" Target="../media/000190000000070930_1731.jpg"/><Relationship Id="rId72" Type="http://schemas.openxmlformats.org/officeDocument/2006/relationships/image" Target="../media/010000110000020000_1732.jpg"/><Relationship Id="rId73" Type="http://schemas.openxmlformats.org/officeDocument/2006/relationships/image" Target="../media/003000000000001110_1733.jpg"/><Relationship Id="rId74" Type="http://schemas.openxmlformats.org/officeDocument/2006/relationships/image" Target="../media/000190000000010892_1734.jpg"/><Relationship Id="rId75" Type="http://schemas.openxmlformats.org/officeDocument/2006/relationships/image" Target="../media/000190000000010895_1735.jpg"/><Relationship Id="rId76" Type="http://schemas.openxmlformats.org/officeDocument/2006/relationships/image" Target="../media/003000000000000010_1736.jpg"/><Relationship Id="rId77" Type="http://schemas.openxmlformats.org/officeDocument/2006/relationships/image" Target="../media/003000000000000015_1737.jpg"/><Relationship Id="rId78" Type="http://schemas.openxmlformats.org/officeDocument/2006/relationships/image" Target="../media/003000000000000020_1738.jpg"/><Relationship Id="rId79" Type="http://schemas.openxmlformats.org/officeDocument/2006/relationships/image" Target="../media/003000000000001120_1739.jpg"/><Relationship Id="rId80" Type="http://schemas.openxmlformats.org/officeDocument/2006/relationships/image" Target="../media/029000000000300635_1740.jpg"/><Relationship Id="rId81" Type="http://schemas.openxmlformats.org/officeDocument/2006/relationships/image" Target="../media/radiator_bimetalicheskiy_royal_thermo_biliner_80_500_8_sektsiy_chernyy741.png"/><Relationship Id="rId82" Type="http://schemas.openxmlformats.org/officeDocument/2006/relationships/image" Target="../media/komplekt_montazhnyy_1_2_royal_thermo_chernyy742.png"/><Relationship Id="rId83" Type="http://schemas.openxmlformats.org/officeDocument/2006/relationships/image" Target="../media/000190000000010951_1743.png"/><Relationship Id="rId84" Type="http://schemas.openxmlformats.org/officeDocument/2006/relationships/image" Target="../media/000190000000060000_1744.png"/><Relationship Id="rId85" Type="http://schemas.openxmlformats.org/officeDocument/2006/relationships/image" Target="../media/000190000000010894_1745.jpg"/><Relationship Id="rId86" Type="http://schemas.openxmlformats.org/officeDocument/2006/relationships/image" Target="../media/000190000000015000_1746.jpg"/><Relationship Id="rId87" Type="http://schemas.openxmlformats.org/officeDocument/2006/relationships/image" Target="../media/000190000000015050_1747.jpg"/><Relationship Id="rId88" Type="http://schemas.openxmlformats.org/officeDocument/2006/relationships/image" Target="../media/000190000000015100_1_1748.jpg"/><Relationship Id="rId89" Type="http://schemas.openxmlformats.org/officeDocument/2006/relationships/image" Target="../media/000190000000015150_1749.jpg"/><Relationship Id="rId90" Type="http://schemas.openxmlformats.org/officeDocument/2006/relationships/image" Target="../media/000190000000015200_1750.jpg"/><Relationship Id="rId91" Type="http://schemas.openxmlformats.org/officeDocument/2006/relationships/image" Target="../media/000190000000015500_1751.jpg"/><Relationship Id="rId92" Type="http://schemas.openxmlformats.org/officeDocument/2006/relationships/image" Target="../media/000190000000015550_1752.jpg"/><Relationship Id="rId93" Type="http://schemas.openxmlformats.org/officeDocument/2006/relationships/image" Target="../media/000190000000015600_1753.jpg"/><Relationship Id="rId94" Type="http://schemas.openxmlformats.org/officeDocument/2006/relationships/image" Target="../media/000190000000015650_1754.jpg"/><Relationship Id="rId95" Type="http://schemas.openxmlformats.org/officeDocument/2006/relationships/image" Target="../media/000190000000015700_1755.jpg"/><Relationship Id="rId96" Type="http://schemas.openxmlformats.org/officeDocument/2006/relationships/image" Target="../media/klyuch_dlya_krana_maevskogo_metall756.jpg"/><Relationship Id="rId97" Type="http://schemas.openxmlformats.org/officeDocument/2006/relationships/image" Target="../media/000190000000014200_1757.jpg"/><Relationship Id="rId98" Type="http://schemas.openxmlformats.org/officeDocument/2006/relationships/image" Target="../media/000190000000013600_1758.jpg"/><Relationship Id="rId99" Type="http://schemas.openxmlformats.org/officeDocument/2006/relationships/image" Target="../media/000190000000013800_1759.jpg"/><Relationship Id="rId100" Type="http://schemas.openxmlformats.org/officeDocument/2006/relationships/image" Target="../media/000190000000013810_1760.jpg"/><Relationship Id="rId101" Type="http://schemas.openxmlformats.org/officeDocument/2006/relationships/image" Target="../media/000190000000013812_1761.jpg"/><Relationship Id="rId102" Type="http://schemas.openxmlformats.org/officeDocument/2006/relationships/image" Target="../media/000190000000014190_1762.jpg"/><Relationship Id="rId103" Type="http://schemas.openxmlformats.org/officeDocument/2006/relationships/image" Target="../media/000190000000014180_1763.jpg"/><Relationship Id="rId104" Type="http://schemas.openxmlformats.org/officeDocument/2006/relationships/image" Target="../media/003000000000000001_1764.jpg"/><Relationship Id="rId105" Type="http://schemas.openxmlformats.org/officeDocument/2006/relationships/image" Target="../media/003000000000000005_1765.jpg"/><Relationship Id="rId106" Type="http://schemas.openxmlformats.org/officeDocument/2006/relationships/image" Target="../media/000190000000014170_176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Радиатор биметаллический МАСТЕР DH80/500 4 секции" descr="0458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Радиатор алюминиевый МАСТЕР DH78/500 4 секции" descr="110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Радиатор алюминиевый МАСТЕР DH78/500 6 секций" descr="110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Радиатор алюминиевый МАСТЕР DH78/500 8 секций" descr="110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Кран Маевского 1/2&quot;" descr="127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ран Маевского 3/4&quot;" descr="127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лапан настроечный угловой Valtec 1/2&quot; для радиатора" descr="1275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ронштейн с дюбелем для радиатора 7х180мм белый" descr="1333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ронштейн угловой для радиатора" descr="1333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ронштейн напольный регулируемый для радиатора 350/500мм" descr="1334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Ниппель для радиатора 1&quot;" descr="1663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Прокладка межсекционная паронитовая 1&quot;" descr="1663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Прокладка для пробок силиконовая 1&quot;" descr="1663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Пробка правая 15 для чугунных радиаторов" descr="166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Пробка правая 20 для чугунных радиаторов" descr="166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Пробка правая глухая для чугунных радиаторов" descr="166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Пробка левая 15 для чугунных радиаторов" descr="1664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Пробка левая 20 для чугунных радиаторов" descr="1664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Пробка левая глухая для чугунных радиаторов" descr="1665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окладка резиновая для чугунного радиатора" descr="1665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Ниппель для чугунных радиаторов" descr="1665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ронштейн стальной с дюбелем для чугунных радиаторов" descr="1665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Прокладка радиаторная паронитовая для чугунного радиатора" descr="1769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на полосе 500" descr="1783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лапан регулирующий прямой RTR-N 1/2&quot; Danfoss 013G0014" descr="1923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лапан настроечный прямой RLV 1/2&quot; Danfoss 003L0144" descr="1923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диатор биметаллический Oasis 80/500 4 секции" descr="204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диатор биметаллический Оasis 80/500 6 секций" descr="204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диатор биметаллический Оasis 80/500 8 секций" descr="204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диатор биметаллический Оasis 80/500 10 секций" descr="204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адиатор биметаллический Оasis 80/500 12 секций" descr="204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Радиатор биметаллический Royal Thermo Revolution 80/500 4 секции" descr="2134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Радиатор биметаллический Royal Thermo Revolution 80/500 6 секций" descr="213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диатор биметаллический Royal Thermo Revolution 80/500 8 секций" descr="213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диатор биметаллический Royal Thermo Revolution 80/500 10 секций" descr="213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Радиатор биметаллический Royal Thermo Revolution 80/500 12 секций" descr="213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Радиатор алюминиевый Royal Thermo Revolution 80/500 4 секции" descr="2176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Радиатор алюминиевый Royal Thermo Revolution 80/500 6 секций" descr="2176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диатор алюминиевый Royal Thermo Revolution 80/500 8 секций" descr="2177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диатор алюминиевый Royal Thermo Revolution 80/500 10 секций" descr="2177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Радиатор алюминиевый Royal Thermo Revolution 80/500 12 секций" descr="21772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лапан регулирующий прямой 1/2&quot; ITAP 294 для радиатора" descr="2182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лапан регулирующий прямой 3/4&quot; ITAP 294 для радиатора" descr="2182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лапан регулирующий угловой 1/2&quot; ITAP 394 для радиатора" descr="2182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лапан регулирующий угловой 3/4&quot; ITAP 394 для радиатора" descr="2182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лапан настроечный прямой 1/2&quot; ITAP 296 для радиатора" descr="2182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лапан настроечный угловой 1/2&quot; ITAP 396 для радиатора" descr="2182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лапан настроечный прямой 3/4&quot; ITAP 296 для радиатора" descr="2182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лапан настроечный угловой 3/4&quot; ITAP 396 для радиатора" descr="2182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мплект монтажный 1/2&quot; Royal Thermo" descr="2213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мплект монтажный 3/4&quot; Royal Thermo" descr="2213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ронштейн с дюбелем для радиатора 7х250мм белый" descr="2322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лапан регулировочный 1/2&quot; Giacommini R5X033 угловой е5917" descr="25079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мплект монтажный для радиатора Zvezda 1/2&quot; с 2-мя кронштейнами" descr="25690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ронштейн с дюбелем для радиатора 7х300мм белый" descr="2808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лапан регулирующий прямой STI 1/2&quot;" descr="28531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лапан регулирующий угловой STI 1/2&quot;" descr="28532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Клапан настроечный прямой STI 1/2&quot;" descr="28533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Клапан настроечный угловой STI 1/2&quot;" descr="2853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Клапан термостатический прямой STI 1/2&quot;" descr="2853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Клапан регулирующий прямой STI 3/4&quot;" descr="2853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Клапан регулирующий угловой STI 3/4&quot;" descr="2853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Клапан настроечный прямой STI 3/4&quot;" descr="2853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лапан термостатический прямой STI 3/4&quot;" descr="28539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оловка термостатическая STI UNO" descr="28540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Клапан термостатический осевой STI 1/2&quot;" descr="28559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лапан термостатический осевой STI 3/4&quot;" descr="28560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лапан настроечный угловой STI 3/4&quot;" descr="2881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лапан термостатический угловой STI 1/2&quot;" descr="29826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лапан термостатический угловой STI 3/4&quot;" descr="29827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Радиатор биметаллический Мастер DH80/500мм 4секции УЦЕНКА" descr="29863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Теплоноситель для систем отопления WARME ECOPro -30*С Эко 10кг на основе пропиленгликоля" descr="30039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мплект монтажный STI 1/2&quot;" descr="301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Комплект монтажный STI 3/4&quot; с 2-мя кронштейнами" descr="30129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еплоноситель для систем отопления PROFI -30*С 10кг на основе этиленгликоля" descr="3021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Теплоноситель для систем отопления PROFI -65*С 10кг на основе этиленгликоля" descr="30212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Теплоноситель для систем отопления PROFI Eco -30*С 10кг на основе пропиленгликоля" descr="3021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Котловая вода 10кг" descr="3021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ермостатический элемент RA 2920 Danfoss 013G2920" descr="30622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адиатор биметалический Royal Thermo Biliner 80/500 8 секций черный" descr="30867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Комплект монтажный 1/2&quot; Royal Thermo черный" descr="30868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Кронштейн плоский 7,2х170мм Royal Thermо черный" descr="30869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Набор дизайн-вентилей Royal Thermo Cube угловой 1/2&quot; черный" descr="30871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Комплект монтажный STI 3/4&quot;" descr="32302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Радиатор алюминиевый 80/500 STI 4 секции" descr="326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Радиатор алюминиевый 80/500 STI 6 секций" descr="326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Радиатор алюминиевый 80/500 STI 8 секций" descr="3267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Радиатор алюминиевый 80/500 STI 10 секций" descr="32679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Радиатор алюминиевый 80/500 STI 12 секций" descr="32680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Радиатор биметаллический 80/500 STI 4 секции" descr="32681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Радиатор биметаллический 80/500 STI 6 секций" descr="32682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Радиатор биметаллический 80/500 STI 8 секций" descr="32683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Радиатор биметаллический 80/500 STI 10 секций" descr="32686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Радиатор биметаллический 80/500 STI 12 секций" descr="32687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Ключ для крана Маевского металл" descr="32917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Радиатор алюминиевый 350/80 STI 12 секций" descr="333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Радиатор биметаллический 80/350 STI 6 секций" descr="33567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Радиатор биметаллический 80/350 STI 8 секций" descr="33568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Радиатор биметаллический 80/350 STI 10 секций" descr="33659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Радиатор биметаллический 80/350 STI 12 секций" descr="33660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Радиатор алюминиевый 350/80 STI 10 секций" descr="33661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Радиатор алюминиевый 350/80 STI 8 секций" descr="33662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Теплоноситель для систем отопления Nordline -65*С 10кг на основе этиленгликоля" descr="3368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Теплоноситель для систем отопления Nordline -65*С 10кг на основе пропиленгликоля" descr="3368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Радиатор алюминиевый 350/80 STI 6 секций" descr="33701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19"/>
  <sheetViews>
    <sheetView tabSelected="1" workbookViewId="0" showGridLines="true" showRowColHeaders="1">
      <selection activeCell="A13" sqref="A13:D119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"04587"</f>
        <v>04587</v>
      </c>
      <c r="C15" s="11" t="s">
        <v>13</v>
      </c>
      <c r="D15" s="12">
        <v>2500.0</v>
      </c>
    </row>
    <row r="16" spans="1:4" customHeight="1" ht="130">
      <c r="A16"/>
      <c r="B16" s="10" t="str">
        <f>"11025"</f>
        <v>11025</v>
      </c>
      <c r="C16" s="11" t="s">
        <v>14</v>
      </c>
      <c r="D16" s="12">
        <v>1500.0</v>
      </c>
    </row>
    <row r="17" spans="1:4" customHeight="1" ht="130">
      <c r="A17"/>
      <c r="B17" s="10" t="str">
        <f>"11026"</f>
        <v>11026</v>
      </c>
      <c r="C17" s="11" t="s">
        <v>15</v>
      </c>
      <c r="D17" s="12">
        <v>2610.0</v>
      </c>
    </row>
    <row r="18" spans="1:4" customHeight="1" ht="130">
      <c r="A18"/>
      <c r="B18" s="10" t="str">
        <f>"11027"</f>
        <v>11027</v>
      </c>
      <c r="C18" s="11" t="s">
        <v>16</v>
      </c>
      <c r="D18" s="12">
        <v>3412.0</v>
      </c>
    </row>
    <row r="19" spans="1:4" customHeight="1" ht="130">
      <c r="A19"/>
      <c r="B19" s="10" t="str">
        <f>"12710"</f>
        <v>12710</v>
      </c>
      <c r="C19" s="11" t="s">
        <v>17</v>
      </c>
      <c r="D19" s="12">
        <v>53.0</v>
      </c>
    </row>
    <row r="20" spans="1:4" customHeight="1" ht="130">
      <c r="A20"/>
      <c r="B20" s="10" t="str">
        <f>"12711"</f>
        <v>12711</v>
      </c>
      <c r="C20" s="11" t="s">
        <v>18</v>
      </c>
      <c r="D20" s="12">
        <v>66.0</v>
      </c>
    </row>
    <row r="21" spans="1:4" customHeight="1" ht="130">
      <c r="A21"/>
      <c r="B21" s="10" t="str">
        <f>"12755"</f>
        <v>12755</v>
      </c>
      <c r="C21" s="11" t="s">
        <v>19</v>
      </c>
      <c r="D21" s="12">
        <v>226.0</v>
      </c>
    </row>
    <row r="22" spans="1:4" customHeight="1" ht="130">
      <c r="A22"/>
      <c r="B22" s="10" t="str">
        <f>"13338"</f>
        <v>13338</v>
      </c>
      <c r="C22" s="11" t="s">
        <v>20</v>
      </c>
      <c r="D22" s="12">
        <v>30.0</v>
      </c>
    </row>
    <row r="23" spans="1:4" customHeight="1" ht="130">
      <c r="A23"/>
      <c r="B23" s="10" t="str">
        <f>"13339"</f>
        <v>13339</v>
      </c>
      <c r="C23" s="11" t="s">
        <v>21</v>
      </c>
      <c r="D23" s="12">
        <v>40.0</v>
      </c>
    </row>
    <row r="24" spans="1:4" customHeight="1" ht="130">
      <c r="A24"/>
      <c r="B24" s="10" t="str">
        <f>"13340"</f>
        <v>13340</v>
      </c>
      <c r="C24" s="11" t="s">
        <v>22</v>
      </c>
      <c r="D24" s="12">
        <v>290.0</v>
      </c>
    </row>
    <row r="25" spans="1:4" customHeight="1" ht="130">
      <c r="A25"/>
      <c r="B25" s="10" t="str">
        <f>"16634"</f>
        <v>16634</v>
      </c>
      <c r="C25" s="11" t="s">
        <v>23</v>
      </c>
      <c r="D25" s="12">
        <v>36.0</v>
      </c>
    </row>
    <row r="26" spans="1:4" customHeight="1" ht="130">
      <c r="A26"/>
      <c r="B26" s="10" t="str">
        <f>"16635"</f>
        <v>16635</v>
      </c>
      <c r="C26" s="11" t="s">
        <v>24</v>
      </c>
      <c r="D26" s="12">
        <v>14.0</v>
      </c>
    </row>
    <row r="27" spans="1:4" customHeight="1" ht="130">
      <c r="A27"/>
      <c r="B27" s="10" t="str">
        <f>"16636"</f>
        <v>16636</v>
      </c>
      <c r="C27" s="11" t="s">
        <v>25</v>
      </c>
      <c r="D27" s="12">
        <v>12.0</v>
      </c>
    </row>
    <row r="28" spans="1:4" customHeight="1" ht="130">
      <c r="A28"/>
      <c r="B28" s="10" t="str">
        <f>"16644"</f>
        <v>16644</v>
      </c>
      <c r="C28" s="11" t="s">
        <v>26</v>
      </c>
      <c r="D28" s="12">
        <v>65.0</v>
      </c>
    </row>
    <row r="29" spans="1:4" customHeight="1" ht="130">
      <c r="A29"/>
      <c r="B29" s="10" t="str">
        <f>"16645"</f>
        <v>16645</v>
      </c>
      <c r="C29" s="11" t="s">
        <v>27</v>
      </c>
      <c r="D29" s="12">
        <v>65.0</v>
      </c>
    </row>
    <row r="30" spans="1:4" customHeight="1" ht="130">
      <c r="A30"/>
      <c r="B30" s="10" t="str">
        <f>"16646"</f>
        <v>16646</v>
      </c>
      <c r="C30" s="11" t="s">
        <v>28</v>
      </c>
      <c r="D30" s="12">
        <v>65.0</v>
      </c>
    </row>
    <row r="31" spans="1:4" customHeight="1" ht="130">
      <c r="A31"/>
      <c r="B31" s="10" t="str">
        <f>"16648"</f>
        <v>16648</v>
      </c>
      <c r="C31" s="11" t="s">
        <v>29</v>
      </c>
      <c r="D31" s="12">
        <v>65.0</v>
      </c>
    </row>
    <row r="32" spans="1:4" customHeight="1" ht="130">
      <c r="A32"/>
      <c r="B32" s="10" t="str">
        <f>"16649"</f>
        <v>16649</v>
      </c>
      <c r="C32" s="11" t="s">
        <v>30</v>
      </c>
      <c r="D32" s="12">
        <v>65.0</v>
      </c>
    </row>
    <row r="33" spans="1:4" customHeight="1" ht="130">
      <c r="A33"/>
      <c r="B33" s="10" t="str">
        <f>"16650"</f>
        <v>16650</v>
      </c>
      <c r="C33" s="11" t="s">
        <v>31</v>
      </c>
      <c r="D33" s="12">
        <v>65.0</v>
      </c>
    </row>
    <row r="34" spans="1:4" customHeight="1" ht="130">
      <c r="A34"/>
      <c r="B34" s="10" t="str">
        <f>"16651"</f>
        <v>16651</v>
      </c>
      <c r="C34" s="11" t="s">
        <v>32</v>
      </c>
      <c r="D34" s="12">
        <v>8.0</v>
      </c>
    </row>
    <row r="35" spans="1:4" customHeight="1" ht="130">
      <c r="A35"/>
      <c r="B35" s="10" t="str">
        <f>"16652"</f>
        <v>16652</v>
      </c>
      <c r="C35" s="11" t="s">
        <v>33</v>
      </c>
      <c r="D35" s="12">
        <v>55.0</v>
      </c>
    </row>
    <row r="36" spans="1:4" customHeight="1" ht="130">
      <c r="A36"/>
      <c r="B36" s="10" t="str">
        <f>"16653"</f>
        <v>16653</v>
      </c>
      <c r="C36" s="11" t="s">
        <v>34</v>
      </c>
      <c r="D36" s="12">
        <v>50.0</v>
      </c>
    </row>
    <row r="37" spans="1:4" customHeight="1" ht="130">
      <c r="A37"/>
      <c r="B37" s="10" t="str">
        <f>"17698"</f>
        <v>17698</v>
      </c>
      <c r="C37" s="11" t="s">
        <v>35</v>
      </c>
      <c r="D37" s="12">
        <v>10.0</v>
      </c>
    </row>
    <row r="38" spans="1:4" customHeight="1" ht="130">
      <c r="A38"/>
      <c r="B38" s="10" t="str">
        <f>"17835"</f>
        <v>17835</v>
      </c>
      <c r="C38" s="11" t="s">
        <v>36</v>
      </c>
      <c r="D38" s="12">
        <v>160.0</v>
      </c>
    </row>
    <row r="39" spans="1:4" customHeight="1" ht="130">
      <c r="A39"/>
      <c r="B39" s="10" t="str">
        <f>"19237"</f>
        <v>19237</v>
      </c>
      <c r="C39" s="11" t="s">
        <v>37</v>
      </c>
      <c r="D39" s="12">
        <v>960.0</v>
      </c>
    </row>
    <row r="40" spans="1:4" customHeight="1" ht="130">
      <c r="A40"/>
      <c r="B40" s="10" t="str">
        <f>"19238"</f>
        <v>19238</v>
      </c>
      <c r="C40" s="11" t="s">
        <v>38</v>
      </c>
      <c r="D40" s="12">
        <v>555.0</v>
      </c>
    </row>
    <row r="41" spans="1:4" customHeight="1" ht="130">
      <c r="A41"/>
      <c r="B41" s="10" t="str">
        <f>"20428"</f>
        <v>20428</v>
      </c>
      <c r="C41" s="11" t="s">
        <v>39</v>
      </c>
      <c r="D41" s="12">
        <v>2200.0</v>
      </c>
    </row>
    <row r="42" spans="1:4" customHeight="1" ht="130">
      <c r="A42"/>
      <c r="B42" s="10" t="str">
        <f>"20429"</f>
        <v>20429</v>
      </c>
      <c r="C42" s="11" t="s">
        <v>40</v>
      </c>
      <c r="D42" s="12">
        <v>3000.0</v>
      </c>
    </row>
    <row r="43" spans="1:4" customHeight="1" ht="130">
      <c r="A43"/>
      <c r="B43" s="10" t="str">
        <f>"20430"</f>
        <v>20430</v>
      </c>
      <c r="C43" s="11" t="s">
        <v>41</v>
      </c>
      <c r="D43" s="12">
        <v>4600.0</v>
      </c>
    </row>
    <row r="44" spans="1:4" customHeight="1" ht="130">
      <c r="A44"/>
      <c r="B44" s="10" t="str">
        <f>"20431"</f>
        <v>20431</v>
      </c>
      <c r="C44" s="11" t="s">
        <v>42</v>
      </c>
      <c r="D44" s="12">
        <v>6000.0</v>
      </c>
    </row>
    <row r="45" spans="1:4" customHeight="1" ht="130">
      <c r="A45"/>
      <c r="B45" s="10" t="str">
        <f>"20432"</f>
        <v>20432</v>
      </c>
      <c r="C45" s="11" t="s">
        <v>43</v>
      </c>
      <c r="D45" s="12">
        <v>6550.0</v>
      </c>
    </row>
    <row r="46" spans="1:4" customHeight="1" ht="130">
      <c r="A46"/>
      <c r="B46" s="10" t="str">
        <f>"21341"</f>
        <v>21341</v>
      </c>
      <c r="C46" s="11" t="s">
        <v>44</v>
      </c>
      <c r="D46" s="12">
        <v>3720.0</v>
      </c>
    </row>
    <row r="47" spans="1:4" customHeight="1" ht="130">
      <c r="A47"/>
      <c r="B47" s="10" t="str">
        <f>"21342"</f>
        <v>21342</v>
      </c>
      <c r="C47" s="11" t="s">
        <v>45</v>
      </c>
      <c r="D47" s="12">
        <v>5581.0</v>
      </c>
    </row>
    <row r="48" spans="1:4" customHeight="1" ht="130">
      <c r="A48"/>
      <c r="B48" s="10" t="str">
        <f>"21343"</f>
        <v>21343</v>
      </c>
      <c r="C48" s="11" t="s">
        <v>46</v>
      </c>
      <c r="D48" s="12">
        <v>7441.0</v>
      </c>
    </row>
    <row r="49" spans="1:4" customHeight="1" ht="130">
      <c r="A49"/>
      <c r="B49" s="10" t="str">
        <f>"21344"</f>
        <v>21344</v>
      </c>
      <c r="C49" s="11" t="s">
        <v>47</v>
      </c>
      <c r="D49" s="12">
        <v>9302.0</v>
      </c>
    </row>
    <row r="50" spans="1:4" customHeight="1" ht="130">
      <c r="A50"/>
      <c r="B50" s="10" t="str">
        <f>"21345"</f>
        <v>21345</v>
      </c>
      <c r="C50" s="11" t="s">
        <v>48</v>
      </c>
      <c r="D50" s="12">
        <v>11163.0</v>
      </c>
    </row>
    <row r="51" spans="1:4" customHeight="1" ht="130">
      <c r="A51"/>
      <c r="B51" s="10" t="str">
        <f>"21768"</f>
        <v>21768</v>
      </c>
      <c r="C51" s="11" t="s">
        <v>49</v>
      </c>
      <c r="D51" s="12">
        <v>3300.0</v>
      </c>
    </row>
    <row r="52" spans="1:4" customHeight="1" ht="130">
      <c r="A52"/>
      <c r="B52" s="10" t="str">
        <f>"21769"</f>
        <v>21769</v>
      </c>
      <c r="C52" s="11" t="s">
        <v>50</v>
      </c>
      <c r="D52" s="12">
        <v>4950.0</v>
      </c>
    </row>
    <row r="53" spans="1:4" customHeight="1" ht="130">
      <c r="A53"/>
      <c r="B53" s="10" t="str">
        <f>"21770"</f>
        <v>21770</v>
      </c>
      <c r="C53" s="11" t="s">
        <v>51</v>
      </c>
      <c r="D53" s="12">
        <v>6600.0</v>
      </c>
    </row>
    <row r="54" spans="1:4" customHeight="1" ht="130">
      <c r="A54"/>
      <c r="B54" s="10" t="str">
        <f>"21771"</f>
        <v>21771</v>
      </c>
      <c r="C54" s="11" t="s">
        <v>52</v>
      </c>
      <c r="D54" s="12">
        <v>8250.0</v>
      </c>
    </row>
    <row r="55" spans="1:4" customHeight="1" ht="130">
      <c r="A55"/>
      <c r="B55" s="10" t="str">
        <f>"21772"</f>
        <v>21772</v>
      </c>
      <c r="C55" s="11" t="s">
        <v>53</v>
      </c>
      <c r="D55" s="12">
        <v>9900.0</v>
      </c>
    </row>
    <row r="56" spans="1:4" customHeight="1" ht="130">
      <c r="A56"/>
      <c r="B56" s="10" t="str">
        <f>"21821"</f>
        <v>21821</v>
      </c>
      <c r="C56" s="11" t="s">
        <v>54</v>
      </c>
      <c r="D56" s="12">
        <v>600.0</v>
      </c>
    </row>
    <row r="57" spans="1:4" customHeight="1" ht="130">
      <c r="A57"/>
      <c r="B57" s="10" t="str">
        <f>"21822"</f>
        <v>21822</v>
      </c>
      <c r="C57" s="11" t="s">
        <v>55</v>
      </c>
      <c r="D57" s="12">
        <v>1320.0</v>
      </c>
    </row>
    <row r="58" spans="1:4" customHeight="1" ht="130">
      <c r="A58"/>
      <c r="B58" s="10" t="str">
        <f>"21823"</f>
        <v>21823</v>
      </c>
      <c r="C58" s="11" t="s">
        <v>56</v>
      </c>
      <c r="D58" s="12">
        <v>416.0</v>
      </c>
    </row>
    <row r="59" spans="1:4" customHeight="1" ht="130">
      <c r="A59"/>
      <c r="B59" s="10" t="str">
        <f>"21824"</f>
        <v>21824</v>
      </c>
      <c r="C59" s="11" t="s">
        <v>57</v>
      </c>
      <c r="D59" s="12">
        <v>626.0</v>
      </c>
    </row>
    <row r="60" spans="1:4" customHeight="1" ht="130">
      <c r="A60"/>
      <c r="B60" s="10" t="str">
        <f>"21825"</f>
        <v>21825</v>
      </c>
      <c r="C60" s="11" t="s">
        <v>58</v>
      </c>
      <c r="D60" s="12">
        <v>410.0</v>
      </c>
    </row>
    <row r="61" spans="1:4" customHeight="1" ht="130">
      <c r="A61"/>
      <c r="B61" s="10" t="str">
        <f>"21826"</f>
        <v>21826</v>
      </c>
      <c r="C61" s="11" t="s">
        <v>59</v>
      </c>
      <c r="D61" s="12">
        <v>490.0</v>
      </c>
    </row>
    <row r="62" spans="1:4" customHeight="1" ht="130">
      <c r="A62"/>
      <c r="B62" s="10" t="str">
        <f>"21827"</f>
        <v>21827</v>
      </c>
      <c r="C62" s="11" t="s">
        <v>60</v>
      </c>
      <c r="D62" s="12">
        <v>676.0</v>
      </c>
    </row>
    <row r="63" spans="1:4" customHeight="1" ht="130">
      <c r="A63"/>
      <c r="B63" s="10" t="str">
        <f>"21828"</f>
        <v>21828</v>
      </c>
      <c r="C63" s="11" t="s">
        <v>61</v>
      </c>
      <c r="D63" s="12">
        <v>626.0</v>
      </c>
    </row>
    <row r="64" spans="1:4" customHeight="1" ht="130">
      <c r="A64"/>
      <c r="B64" s="10" t="str">
        <f>"22130"</f>
        <v>22130</v>
      </c>
      <c r="C64" s="11" t="s">
        <v>62</v>
      </c>
      <c r="D64" s="12">
        <v>300.0</v>
      </c>
    </row>
    <row r="65" spans="1:4" customHeight="1" ht="130">
      <c r="A65"/>
      <c r="B65" s="10" t="str">
        <f>"22131"</f>
        <v>22131</v>
      </c>
      <c r="C65" s="11" t="s">
        <v>63</v>
      </c>
      <c r="D65" s="12">
        <v>330.0</v>
      </c>
    </row>
    <row r="66" spans="1:4" customHeight="1" ht="130">
      <c r="A66"/>
      <c r="B66" s="10" t="str">
        <f>"23221"</f>
        <v>23221</v>
      </c>
      <c r="C66" s="11" t="s">
        <v>64</v>
      </c>
      <c r="D66" s="12">
        <v>36.0</v>
      </c>
    </row>
    <row r="67" spans="1:4" customHeight="1" ht="130">
      <c r="A67"/>
      <c r="B67" s="10" t="str">
        <f>"25079"</f>
        <v>25079</v>
      </c>
      <c r="C67" s="11" t="s">
        <v>65</v>
      </c>
      <c r="D67" s="12">
        <v>385.0</v>
      </c>
    </row>
    <row r="68" spans="1:4" customHeight="1" ht="130">
      <c r="A68"/>
      <c r="B68" s="10" t="str">
        <f>"25690"</f>
        <v>25690</v>
      </c>
      <c r="C68" s="11" t="s">
        <v>66</v>
      </c>
      <c r="D68" s="12">
        <v>200.0</v>
      </c>
    </row>
    <row r="69" spans="1:4" customHeight="1" ht="130">
      <c r="A69"/>
      <c r="B69" s="10" t="str">
        <f>"28085"</f>
        <v>28085</v>
      </c>
      <c r="C69" s="11" t="s">
        <v>67</v>
      </c>
      <c r="D69" s="12">
        <v>40.0</v>
      </c>
    </row>
    <row r="70" spans="1:4" customHeight="1" ht="130">
      <c r="A70"/>
      <c r="B70" s="10" t="str">
        <f>"28531"</f>
        <v>28531</v>
      </c>
      <c r="C70" s="11" t="s">
        <v>68</v>
      </c>
      <c r="D70" s="12">
        <v>355.0</v>
      </c>
    </row>
    <row r="71" spans="1:4" customHeight="1" ht="130">
      <c r="A71"/>
      <c r="B71" s="10" t="str">
        <f>"28532"</f>
        <v>28532</v>
      </c>
      <c r="C71" s="11" t="s">
        <v>69</v>
      </c>
      <c r="D71" s="12">
        <v>340.0</v>
      </c>
    </row>
    <row r="72" spans="1:4" customHeight="1" ht="130">
      <c r="A72"/>
      <c r="B72" s="10" t="str">
        <f>"28533"</f>
        <v>28533</v>
      </c>
      <c r="C72" s="11" t="s">
        <v>70</v>
      </c>
      <c r="D72" s="12">
        <v>295.0</v>
      </c>
    </row>
    <row r="73" spans="1:4" customHeight="1" ht="130">
      <c r="A73"/>
      <c r="B73" s="10" t="str">
        <f>"28534"</f>
        <v>28534</v>
      </c>
      <c r="C73" s="11" t="s">
        <v>71</v>
      </c>
      <c r="D73" s="12">
        <v>270.0</v>
      </c>
    </row>
    <row r="74" spans="1:4" customHeight="1" ht="130">
      <c r="A74"/>
      <c r="B74" s="10" t="str">
        <f>"28535"</f>
        <v>28535</v>
      </c>
      <c r="C74" s="11" t="s">
        <v>72</v>
      </c>
      <c r="D74" s="12">
        <v>425.0</v>
      </c>
    </row>
    <row r="75" spans="1:4" customHeight="1" ht="130">
      <c r="A75"/>
      <c r="B75" s="10" t="str">
        <f>"28536"</f>
        <v>28536</v>
      </c>
      <c r="C75" s="11" t="s">
        <v>73</v>
      </c>
      <c r="D75" s="12">
        <v>465.0</v>
      </c>
    </row>
    <row r="76" spans="1:4" customHeight="1" ht="130">
      <c r="A76"/>
      <c r="B76" s="10" t="str">
        <f>"28537"</f>
        <v>28537</v>
      </c>
      <c r="C76" s="11" t="s">
        <v>74</v>
      </c>
      <c r="D76" s="12">
        <v>430.0</v>
      </c>
    </row>
    <row r="77" spans="1:4" customHeight="1" ht="130">
      <c r="A77"/>
      <c r="B77" s="10" t="str">
        <f>"28538"</f>
        <v>28538</v>
      </c>
      <c r="C77" s="11" t="s">
        <v>75</v>
      </c>
      <c r="D77" s="12">
        <v>385.0</v>
      </c>
    </row>
    <row r="78" spans="1:4" customHeight="1" ht="130">
      <c r="A78"/>
      <c r="B78" s="10" t="str">
        <f>"28539"</f>
        <v>28539</v>
      </c>
      <c r="C78" s="11" t="s">
        <v>76</v>
      </c>
      <c r="D78" s="12">
        <v>552.0</v>
      </c>
    </row>
    <row r="79" spans="1:4" customHeight="1" ht="130">
      <c r="A79"/>
      <c r="B79" s="10" t="str">
        <f>"28540"</f>
        <v>28540</v>
      </c>
      <c r="C79" s="11" t="s">
        <v>77</v>
      </c>
      <c r="D79" s="12">
        <v>320.0</v>
      </c>
    </row>
    <row r="80" spans="1:4" customHeight="1" ht="130">
      <c r="A80"/>
      <c r="B80" s="10" t="str">
        <f>"28559"</f>
        <v>28559</v>
      </c>
      <c r="C80" s="11" t="s">
        <v>78</v>
      </c>
      <c r="D80" s="12">
        <v>700.0</v>
      </c>
    </row>
    <row r="81" spans="1:4" customHeight="1" ht="130">
      <c r="A81"/>
      <c r="B81" s="10" t="str">
        <f>"28560"</f>
        <v>28560</v>
      </c>
      <c r="C81" s="11" t="s">
        <v>79</v>
      </c>
      <c r="D81" s="12">
        <v>740.0</v>
      </c>
    </row>
    <row r="82" spans="1:4" customHeight="1" ht="130">
      <c r="A82"/>
      <c r="B82" s="10" t="str">
        <f>"28812"</f>
        <v>28812</v>
      </c>
      <c r="C82" s="11" t="s">
        <v>80</v>
      </c>
      <c r="D82" s="12">
        <v>360.0</v>
      </c>
    </row>
    <row r="83" spans="1:4" customHeight="1" ht="130">
      <c r="A83"/>
      <c r="B83" s="10" t="str">
        <f>"29826"</f>
        <v>29826</v>
      </c>
      <c r="C83" s="11" t="s">
        <v>81</v>
      </c>
      <c r="D83" s="12">
        <v>435.0</v>
      </c>
    </row>
    <row r="84" spans="1:4" customHeight="1" ht="130">
      <c r="A84"/>
      <c r="B84" s="10" t="str">
        <f>"29827"</f>
        <v>29827</v>
      </c>
      <c r="C84" s="11" t="s">
        <v>82</v>
      </c>
      <c r="D84" s="12">
        <v>515.0</v>
      </c>
    </row>
    <row r="85" spans="1:4" customHeight="1" ht="130">
      <c r="A85"/>
      <c r="B85" s="10" t="str">
        <f>"29863"</f>
        <v>29863</v>
      </c>
      <c r="C85" s="11" t="s">
        <v>83</v>
      </c>
      <c r="D85" s="12">
        <v>2500.0</v>
      </c>
    </row>
    <row r="86" spans="1:4" customHeight="1" ht="130">
      <c r="A86"/>
      <c r="B86" s="10" t="str">
        <f>"30039"</f>
        <v>30039</v>
      </c>
      <c r="C86" s="11" t="s">
        <v>84</v>
      </c>
      <c r="D86" s="12">
        <v>1980.0</v>
      </c>
    </row>
    <row r="87" spans="1:4" customHeight="1" ht="130">
      <c r="A87"/>
      <c r="B87" s="10" t="str">
        <f>"30128"</f>
        <v>30128</v>
      </c>
      <c r="C87" s="11" t="s">
        <v>85</v>
      </c>
      <c r="D87" s="12">
        <v>200.0</v>
      </c>
    </row>
    <row r="88" spans="1:4" customHeight="1" ht="130">
      <c r="A88"/>
      <c r="B88" s="10" t="str">
        <f>"30129"</f>
        <v>30129</v>
      </c>
      <c r="C88" s="11" t="s">
        <v>86</v>
      </c>
      <c r="D88" s="12">
        <v>250.0</v>
      </c>
    </row>
    <row r="89" spans="1:4" customHeight="1" ht="130">
      <c r="A89"/>
      <c r="B89" s="10" t="str">
        <f>"30211"</f>
        <v>30211</v>
      </c>
      <c r="C89" s="11" t="s">
        <v>87</v>
      </c>
      <c r="D89" s="12">
        <v>1100.0</v>
      </c>
    </row>
    <row r="90" spans="1:4" customHeight="1" ht="130">
      <c r="A90"/>
      <c r="B90" s="10" t="str">
        <f>"30212"</f>
        <v>30212</v>
      </c>
      <c r="C90" s="11" t="s">
        <v>88</v>
      </c>
      <c r="D90" s="12">
        <v>1430.0</v>
      </c>
    </row>
    <row r="91" spans="1:4" customHeight="1" ht="130">
      <c r="A91"/>
      <c r="B91" s="10" t="str">
        <f>"30213"</f>
        <v>30213</v>
      </c>
      <c r="C91" s="11" t="s">
        <v>89</v>
      </c>
      <c r="D91" s="12">
        <v>1730.0</v>
      </c>
    </row>
    <row r="92" spans="1:4" customHeight="1" ht="130">
      <c r="A92"/>
      <c r="B92" s="10" t="str">
        <f>"30214"</f>
        <v>30214</v>
      </c>
      <c r="C92" s="11" t="s">
        <v>90</v>
      </c>
      <c r="D92" s="12">
        <v>430.0</v>
      </c>
    </row>
    <row r="93" spans="1:4" customHeight="1" ht="130">
      <c r="A93"/>
      <c r="B93" s="10" t="str">
        <f>"30622"</f>
        <v>30622</v>
      </c>
      <c r="C93" s="11" t="s">
        <v>91</v>
      </c>
      <c r="D93" s="12">
        <v>500.0</v>
      </c>
    </row>
    <row r="94" spans="1:4" customHeight="1" ht="130">
      <c r="A94"/>
      <c r="B94" s="10" t="str">
        <f>"30867"</f>
        <v>30867</v>
      </c>
      <c r="C94" s="11" t="s">
        <v>92</v>
      </c>
      <c r="D94" s="12">
        <v>7990.0</v>
      </c>
    </row>
    <row r="95" spans="1:4" customHeight="1" ht="130">
      <c r="A95"/>
      <c r="B95" s="10" t="str">
        <f>"30868"</f>
        <v>30868</v>
      </c>
      <c r="C95" s="11" t="s">
        <v>93</v>
      </c>
      <c r="D95" s="12">
        <v>310.0</v>
      </c>
    </row>
    <row r="96" spans="1:4" customHeight="1" ht="130">
      <c r="A96"/>
      <c r="B96" s="10" t="str">
        <f>"30869"</f>
        <v>30869</v>
      </c>
      <c r="C96" s="11" t="s">
        <v>94</v>
      </c>
      <c r="D96" s="12">
        <v>110.0</v>
      </c>
    </row>
    <row r="97" spans="1:4" customHeight="1" ht="130">
      <c r="A97"/>
      <c r="B97" s="10" t="str">
        <f>"30871"</f>
        <v>30871</v>
      </c>
      <c r="C97" s="11" t="s">
        <v>95</v>
      </c>
      <c r="D97" s="12">
        <v>2350.0</v>
      </c>
    </row>
    <row r="98" spans="1:4" customHeight="1" ht="130">
      <c r="A98"/>
      <c r="B98" s="10" t="str">
        <f>"32302"</f>
        <v>32302</v>
      </c>
      <c r="C98" s="11" t="s">
        <v>96</v>
      </c>
      <c r="D98" s="12">
        <v>200.0</v>
      </c>
    </row>
    <row r="99" spans="1:4" customHeight="1" ht="130">
      <c r="A99"/>
      <c r="B99" s="10" t="str">
        <f>"32676"</f>
        <v>32676</v>
      </c>
      <c r="C99" s="11" t="s">
        <v>97</v>
      </c>
      <c r="D99" s="12">
        <v>2065.0</v>
      </c>
    </row>
    <row r="100" spans="1:4" customHeight="1" ht="130">
      <c r="A100"/>
      <c r="B100" s="10" t="str">
        <f>"32677"</f>
        <v>32677</v>
      </c>
      <c r="C100" s="11" t="s">
        <v>98</v>
      </c>
      <c r="D100" s="12">
        <v>3096.0</v>
      </c>
    </row>
    <row r="101" spans="1:4" customHeight="1" ht="130">
      <c r="A101"/>
      <c r="B101" s="10" t="str">
        <f>"32678"</f>
        <v>32678</v>
      </c>
      <c r="C101" s="11" t="s">
        <v>99</v>
      </c>
      <c r="D101" s="12">
        <v>4130.0</v>
      </c>
    </row>
    <row r="102" spans="1:4" customHeight="1" ht="130">
      <c r="A102"/>
      <c r="B102" s="10" t="str">
        <f>"32679"</f>
        <v>32679</v>
      </c>
      <c r="C102" s="11" t="s">
        <v>100</v>
      </c>
      <c r="D102" s="12">
        <v>5160.0</v>
      </c>
    </row>
    <row r="103" spans="1:4" customHeight="1" ht="130">
      <c r="A103"/>
      <c r="B103" s="10" t="str">
        <f>"32680"</f>
        <v>32680</v>
      </c>
      <c r="C103" s="11" t="s">
        <v>101</v>
      </c>
      <c r="D103" s="12">
        <v>6192.0</v>
      </c>
    </row>
    <row r="104" spans="1:4" customHeight="1" ht="130">
      <c r="A104"/>
      <c r="B104" s="10" t="str">
        <f>"32681"</f>
        <v>32681</v>
      </c>
      <c r="C104" s="11" t="s">
        <v>102</v>
      </c>
      <c r="D104" s="12">
        <v>2160.0</v>
      </c>
    </row>
    <row r="105" spans="1:4" customHeight="1" ht="130">
      <c r="A105"/>
      <c r="B105" s="10" t="str">
        <f>"32682"</f>
        <v>32682</v>
      </c>
      <c r="C105" s="11" t="s">
        <v>103</v>
      </c>
      <c r="D105" s="12">
        <v>3240.0</v>
      </c>
    </row>
    <row r="106" spans="1:4" customHeight="1" ht="130">
      <c r="A106"/>
      <c r="B106" s="10" t="str">
        <f>"32683"</f>
        <v>32683</v>
      </c>
      <c r="C106" s="11" t="s">
        <v>104</v>
      </c>
      <c r="D106" s="12">
        <v>4320.0</v>
      </c>
    </row>
    <row r="107" spans="1:4" customHeight="1" ht="130">
      <c r="A107"/>
      <c r="B107" s="10" t="str">
        <f>"32686"</f>
        <v>32686</v>
      </c>
      <c r="C107" s="11" t="s">
        <v>105</v>
      </c>
      <c r="D107" s="12">
        <v>5400.0</v>
      </c>
    </row>
    <row r="108" spans="1:4" customHeight="1" ht="130">
      <c r="A108"/>
      <c r="B108" s="10" t="str">
        <f>"32687"</f>
        <v>32687</v>
      </c>
      <c r="C108" s="11" t="s">
        <v>106</v>
      </c>
      <c r="D108" s="12">
        <v>6480.0</v>
      </c>
    </row>
    <row r="109" spans="1:4" customHeight="1" ht="130">
      <c r="A109"/>
      <c r="B109" s="10" t="str">
        <f>"32917"</f>
        <v>32917</v>
      </c>
      <c r="C109" s="11" t="s">
        <v>107</v>
      </c>
      <c r="D109" s="12">
        <v>85.0</v>
      </c>
    </row>
    <row r="110" spans="1:4" customHeight="1" ht="130">
      <c r="A110"/>
      <c r="B110" s="10" t="str">
        <f>"33371"</f>
        <v>33371</v>
      </c>
      <c r="C110" s="11" t="s">
        <v>108</v>
      </c>
      <c r="D110" s="12">
        <v>5472.0</v>
      </c>
    </row>
    <row r="111" spans="1:4" customHeight="1" ht="130">
      <c r="A111"/>
      <c r="B111" s="10" t="str">
        <f>"33567"</f>
        <v>33567</v>
      </c>
      <c r="C111" s="11" t="s">
        <v>109</v>
      </c>
      <c r="D111" s="12">
        <v>3600.0</v>
      </c>
    </row>
    <row r="112" spans="1:4" customHeight="1" ht="130">
      <c r="A112"/>
      <c r="B112" s="10" t="str">
        <f>"33568"</f>
        <v>33568</v>
      </c>
      <c r="C112" s="11" t="s">
        <v>110</v>
      </c>
      <c r="D112" s="12">
        <v>4800.0</v>
      </c>
    </row>
    <row r="113" spans="1:4" customHeight="1" ht="130">
      <c r="A113"/>
      <c r="B113" s="10" t="str">
        <f>"33659"</f>
        <v>33659</v>
      </c>
      <c r="C113" s="11" t="s">
        <v>111</v>
      </c>
      <c r="D113" s="12">
        <v>5100.0</v>
      </c>
    </row>
    <row r="114" spans="1:4" customHeight="1" ht="130">
      <c r="A114"/>
      <c r="B114" s="10" t="str">
        <f>"33660"</f>
        <v>33660</v>
      </c>
      <c r="C114" s="11" t="s">
        <v>112</v>
      </c>
      <c r="D114" s="12">
        <v>6120.0</v>
      </c>
    </row>
    <row r="115" spans="1:4" customHeight="1" ht="130">
      <c r="A115"/>
      <c r="B115" s="10" t="str">
        <f>"33661"</f>
        <v>33661</v>
      </c>
      <c r="C115" s="11" t="s">
        <v>113</v>
      </c>
      <c r="D115" s="12">
        <v>4560.0</v>
      </c>
    </row>
    <row r="116" spans="1:4" customHeight="1" ht="130">
      <c r="A116"/>
      <c r="B116" s="10" t="str">
        <f>"33662"</f>
        <v>33662</v>
      </c>
      <c r="C116" s="11" t="s">
        <v>114</v>
      </c>
      <c r="D116" s="12">
        <v>3648.0</v>
      </c>
    </row>
    <row r="117" spans="1:4" customHeight="1" ht="130">
      <c r="A117"/>
      <c r="B117" s="10" t="str">
        <f>"33687"</f>
        <v>33687</v>
      </c>
      <c r="C117" s="11" t="s">
        <v>115</v>
      </c>
      <c r="D117" s="12">
        <v>1370.0</v>
      </c>
    </row>
    <row r="118" spans="1:4" customHeight="1" ht="130">
      <c r="A118"/>
      <c r="B118" s="10" t="str">
        <f>"33688"</f>
        <v>33688</v>
      </c>
      <c r="C118" s="11" t="s">
        <v>116</v>
      </c>
      <c r="D118" s="12">
        <v>1960.0</v>
      </c>
    </row>
    <row r="119" spans="1:4" customHeight="1" ht="130">
      <c r="A119"/>
      <c r="B119" s="10" t="str">
        <f>"33701"</f>
        <v>33701</v>
      </c>
      <c r="C119" s="11" t="s">
        <v>117</v>
      </c>
      <c r="D119" s="12">
        <v>2736.0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